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Cartes événementielle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Now F1 2023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(COUNTIF('Cartes événementielles'!C6:C77,TRUE))/72</f>
        <v>0</v>
      </c>
      <c r="C5" s="4" t="n">
        <f>(COUNTIF('Cartes événementielles'!C6:C77,TRUE))/72</f>
        <v>0</v>
      </c>
      <c r="E5" s="4" t="n">
        <f>0</f>
        <v>0</v>
      </c>
      <c r="G5" s="4" t="n">
        <f>(COUNTIF('Cartes événementielles'!C6:C77,TRUE))/72</f>
        <v>0</v>
      </c>
    </row>
    <row r="6" ht="25" customHeight="1"/>
    <row r="7" ht="20" customHeight="1">
      <c r="A7" s="5" t="str">
        <f>(COUNTIF('Cartes événementielles'!C6:C77,TRUE))&amp;" / 72"</f>
        <v>0 / 72</v>
      </c>
      <c r="C7" s="5" t="str">
        <f>(COUNTIF('Cartes événementielles'!C6:C77,TRUE))&amp;" / 72"</f>
        <v>0 / 72</v>
      </c>
      <c r="E7" s="5" t="str">
        <f>(0)&amp;" / 0"</f>
        <v>0 / 0</v>
      </c>
      <c r="G7" s="5" t="str">
        <f>(COUNTIF('Cartes événementielles'!C6:C77,TRUE))&amp;" / 72"</f>
        <v>0 / 72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Cartes événementielles</t>
        </is>
      </c>
      <c r="B12" s="10" t="n">
        <v>72</v>
      </c>
      <c r="C12" s="10" t="n">
        <f>COUNTIF('Cartes événementielles'!C6:C77,TRUE)</f>
        <v>0</v>
      </c>
      <c r="D12" s="12" t="n">
        <f>(COUNTIF('Cartes événementielles'!C6:C77,TRUE))/72</f>
        <v>0</v>
      </c>
    </row>
    <row r="15" ht="25" customHeight="1">
      <c r="A15" s="6" t="inlineStr">
        <is>
          <t xml:space="preserve">Cartes de base par pilote</t>
        </is>
      </c>
    </row>
    <row r="16" ht="24" customHeight="1">
      <c r="A16" s="7" t="inlineStr">
        <is>
          <t xml:space="preserve">Pilote</t>
        </is>
      </c>
      <c r="B16" s="7" t="inlineStr">
        <is>
          <t xml:space="preserve">Cartes de base</t>
        </is>
      </c>
      <c r="C16" s="7" t="inlineStr">
        <is>
          <t xml:space="preserve">Possédées</t>
        </is>
      </c>
      <c r="D16" s="7" t="inlineStr">
        <is>
          <t xml:space="preserve">Progression</t>
        </is>
      </c>
    </row>
    <row r="17" ht="20" customHeight="1">
      <c r="A17" s="15" t="inlineStr">
        <is>
          <t xml:space="preserve">Alexander Albon</t>
        </is>
      </c>
      <c r="B17" s="10" t="n">
        <v>1</v>
      </c>
      <c r="C17" s="10" t="n">
        <f>IF('Cartes événementielles'!C28=TRUE,1,0)</f>
        <v>0</v>
      </c>
      <c r="D17" s="12" t="n">
        <f>(IF('Cartes événementielles'!C28=TRUE,1,0))/1</f>
        <v>0</v>
      </c>
    </row>
    <row r="18" ht="20" customHeight="1">
      <c r="A18" s="15" t="inlineStr">
        <is>
          <t xml:space="preserve">Carlos Sainz</t>
        </is>
      </c>
      <c r="B18" s="10" t="n">
        <v>2</v>
      </c>
      <c r="C18" s="10" t="n">
        <f>IF('Cartes événementielles'!C49=TRUE,1,0)+IF('Cartes événementielles'!C51=TRUE,1,0)</f>
        <v>0</v>
      </c>
      <c r="D18" s="12" t="n">
        <f>(IF('Cartes événementielles'!C49=TRUE,1,0)+IF('Cartes événementielles'!C51=TRUE,1,0))/2</f>
        <v>0</v>
      </c>
    </row>
    <row r="19" ht="20" customHeight="1">
      <c r="A19" s="15" t="inlineStr">
        <is>
          <t xml:space="preserve">Charles Leclerc</t>
        </is>
      </c>
      <c r="B19" s="10" t="n">
        <v>2</v>
      </c>
      <c r="C19" s="10" t="n">
        <f>IF('Cartes événementielles'!C16=TRUE,1,0)+IF('Cartes événementielles'!C69=TRUE,1,0)</f>
        <v>0</v>
      </c>
      <c r="D19" s="12" t="n">
        <f>(IF('Cartes événementielles'!C16=TRUE,1,0)+IF('Cartes événementielles'!C69=TRUE,1,0))/2</f>
        <v>0</v>
      </c>
    </row>
    <row r="20" ht="20" customHeight="1">
      <c r="A20" s="15" t="inlineStr">
        <is>
          <t xml:space="preserve">Daniel Ricciardo</t>
        </is>
      </c>
      <c r="B20" s="10" t="n">
        <v>2</v>
      </c>
      <c r="C20" s="10" t="n">
        <f>IF('Cartes événementielles'!C40=TRUE,1,0)+IF('Cartes événementielles'!C68=TRUE,1,0)</f>
        <v>0</v>
      </c>
      <c r="D20" s="12" t="n">
        <f>(IF('Cartes événementielles'!C40=TRUE,1,0)+IF('Cartes événementielles'!C68=TRUE,1,0))/2</f>
        <v>0</v>
      </c>
    </row>
    <row r="21" ht="20" customHeight="1">
      <c r="A21" s="15" t="inlineStr">
        <is>
          <t xml:space="preserve">Esteban Ocon</t>
        </is>
      </c>
      <c r="B21" s="10" t="n">
        <v>1</v>
      </c>
      <c r="C21" s="10" t="n">
        <f>IF('Cartes événementielles'!C22=TRUE,1,0)</f>
        <v>0</v>
      </c>
      <c r="D21" s="12" t="n">
        <f>(IF('Cartes événementielles'!C22=TRUE,1,0))/1</f>
        <v>0</v>
      </c>
    </row>
    <row r="22" ht="20" customHeight="1">
      <c r="A22" s="15" t="inlineStr">
        <is>
          <t xml:space="preserve">Fernando Alonso</t>
        </is>
      </c>
      <c r="B22" s="10" t="n">
        <v>5</v>
      </c>
      <c r="C22" s="10" t="n">
        <f>IF('Cartes événementielles'!C7=TRUE,1,0)+IF('Cartes événementielles'!C11=TRUE,1,0)+IF('Cartes événementielles'!C14=TRUE,1,0)+IF('Cartes événementielles'!C21=TRUE,1,0)+IF('Cartes événementielles'!C71=TRUE,1,0)</f>
        <v>0</v>
      </c>
      <c r="D22" s="12" t="n">
        <f>(IF('Cartes événementielles'!C7=TRUE,1,0)+IF('Cartes événementielles'!C11=TRUE,1,0)+IF('Cartes événementielles'!C14=TRUE,1,0)+IF('Cartes événementielles'!C21=TRUE,1,0)+IF('Cartes événementielles'!C71=TRUE,1,0))/5</f>
        <v>0</v>
      </c>
    </row>
    <row r="23" ht="20" customHeight="1">
      <c r="A23" s="15" t="inlineStr">
        <is>
          <t xml:space="preserve">Gabriel Bortoleto</t>
        </is>
      </c>
      <c r="B23" s="10" t="n">
        <v>1</v>
      </c>
      <c r="C23" s="10" t="n">
        <f>IF('Cartes événementielles'!C50=TRUE,1,0)</f>
        <v>0</v>
      </c>
      <c r="D23" s="12" t="n">
        <f>(IF('Cartes événementielles'!C50=TRUE,1,0))/1</f>
        <v>0</v>
      </c>
    </row>
    <row r="24" ht="20" customHeight="1">
      <c r="A24" s="15" t="inlineStr">
        <is>
          <t xml:space="preserve">George Russell</t>
        </is>
      </c>
      <c r="B24" s="10" t="n">
        <v>2</v>
      </c>
      <c r="C24" s="10" t="n">
        <f>IF('Cartes événementielles'!C24=TRUE,1,0)+IF('Cartes événementielles'!C65=TRUE,1,0)</f>
        <v>0</v>
      </c>
      <c r="D24" s="12" t="n">
        <f>(IF('Cartes événementielles'!C24=TRUE,1,0)+IF('Cartes événementielles'!C65=TRUE,1,0))/2</f>
        <v>0</v>
      </c>
    </row>
    <row r="25" ht="20" customHeight="1">
      <c r="A25" s="15" t="inlineStr">
        <is>
          <t xml:space="preserve">Lance Stroll</t>
        </is>
      </c>
      <c r="B25" s="10" t="n">
        <v>1</v>
      </c>
      <c r="C25" s="10" t="n">
        <f>IF('Cartes événementielles'!C9=TRUE,1,0)</f>
        <v>0</v>
      </c>
      <c r="D25" s="12" t="n">
        <f>(IF('Cartes événementielles'!C9=TRUE,1,0))/1</f>
        <v>0</v>
      </c>
    </row>
    <row r="26" ht="20" customHeight="1">
      <c r="A26" s="15" t="inlineStr">
        <is>
          <t xml:space="preserve">Lando Norris</t>
        </is>
      </c>
      <c r="B26" s="10" t="n">
        <v>5</v>
      </c>
      <c r="C26" s="10" t="n">
        <f>IF('Cartes événementielles'!C32=TRUE,1,0)+IF('Cartes événementielles'!C36=TRUE,1,0)+IF('Cartes événementielles'!C39=TRUE,1,0)+IF('Cartes événementielles'!C52=TRUE,1,0)+IF('Cartes événementielles'!C64=TRUE,1,0)</f>
        <v>0</v>
      </c>
      <c r="D26" s="12" t="n">
        <f>(IF('Cartes événementielles'!C32=TRUE,1,0)+IF('Cartes événementielles'!C36=TRUE,1,0)+IF('Cartes événementielles'!C39=TRUE,1,0)+IF('Cartes événementielles'!C52=TRUE,1,0)+IF('Cartes événementielles'!C64=TRUE,1,0))/5</f>
        <v>0</v>
      </c>
    </row>
    <row r="27" ht="20" customHeight="1">
      <c r="A27" s="15" t="inlineStr">
        <is>
          <t xml:space="preserve">Lewis Hamilton</t>
        </is>
      </c>
      <c r="B27" s="10" t="n">
        <v>2</v>
      </c>
      <c r="C27" s="10" t="n">
        <f>IF('Cartes événementielles'!C14=TRUE,1,0)+IF('Cartes événementielles'!C36=TRUE,1,0)</f>
        <v>0</v>
      </c>
      <c r="D27" s="12" t="n">
        <f>(IF('Cartes événementielles'!C14=TRUE,1,0)+IF('Cartes événementielles'!C36=TRUE,1,0))/2</f>
        <v>0</v>
      </c>
    </row>
    <row r="28" ht="20" customHeight="1">
      <c r="A28" s="15" t="inlineStr">
        <is>
          <t xml:space="preserve">Liam Lawson</t>
        </is>
      </c>
      <c r="B28" s="10" t="n">
        <v>2</v>
      </c>
      <c r="C28" s="10" t="n">
        <f>IF('Cartes événementielles'!C47=TRUE,1,0)+IF('Cartes événementielles'!C53=TRUE,1,0)</f>
        <v>0</v>
      </c>
      <c r="D28" s="12" t="n">
        <f>(IF('Cartes événementielles'!C47=TRUE,1,0)+IF('Cartes événementielles'!C53=TRUE,1,0))/2</f>
        <v>0</v>
      </c>
    </row>
    <row r="29" ht="20" customHeight="1">
      <c r="A29" s="15" t="inlineStr">
        <is>
          <t xml:space="preserve">Logan Sargeant</t>
        </is>
      </c>
      <c r="B29" s="10" t="n">
        <v>2</v>
      </c>
      <c r="C29" s="10" t="n">
        <f>IF('Cartes événementielles'!C8=TRUE,1,0)+IF('Cartes événementielles'!C66=TRUE,1,0)</f>
        <v>0</v>
      </c>
      <c r="D29" s="12" t="n">
        <f>(IF('Cartes événementielles'!C8=TRUE,1,0)+IF('Cartes événementielles'!C66=TRUE,1,0))/2</f>
        <v>0</v>
      </c>
    </row>
    <row r="30" ht="20" customHeight="1">
      <c r="A30" s="15" t="inlineStr">
        <is>
          <t xml:space="preserve">Max Verstappen</t>
        </is>
      </c>
      <c r="B30" s="10" t="n">
        <v>24</v>
      </c>
      <c r="C30" s="10" t="n">
        <f>IF('Cartes événementielles'!C6=TRUE,1,0)+IF('Cartes événementielles'!C12=TRUE,1,0)+IF('Cartes événementielles'!C14=TRUE,1,0)+IF('Cartes événementielles'!C17=TRUE,1,0)+IF('Cartes événementielles'!C19=TRUE,1,0)+IF('Cartes événementielles'!C20=TRUE,1,0)+IF('Cartes événementielles'!C23=TRUE,1,0)+IF('Cartes événementielles'!C27=TRUE,1,0)+IF('Cartes événementielles'!C29=TRUE,1,0)+IF('Cartes événementielles'!C33=TRUE,1,0)+IF('Cartes événementielles'!C37=TRUE,1,0)+IF('Cartes événementielles'!C41=TRUE,1,0)+IF('Cartes événementielles'!C45=TRUE,1,0)+IF('Cartes événementielles'!C48=TRUE,1,0)+IF('Cartes événementielles'!C55=TRUE,1,0)+IF('Cartes événementielles'!C59=TRUE,1,0)+IF('Cartes événementielles'!C60=TRUE,1,0)+IF('Cartes événementielles'!C62=TRUE,1,0)+IF('Cartes événementielles'!C63=TRUE,1,0)+IF('Cartes événementielles'!C67=TRUE,1,0)+IF('Cartes événementielles'!C70=TRUE,1,0)+IF('Cartes événementielles'!C73=TRUE,1,0)+IF('Cartes événementielles'!C75=TRUE,1,0)+IF('Cartes événementielles'!C76=TRUE,1,0)</f>
        <v>0</v>
      </c>
      <c r="D30" s="12" t="n">
        <f>(IF('Cartes événementielles'!C6=TRUE,1,0)+IF('Cartes événementielles'!C12=TRUE,1,0)+IF('Cartes événementielles'!C14=TRUE,1,0)+IF('Cartes événementielles'!C17=TRUE,1,0)+IF('Cartes événementielles'!C19=TRUE,1,0)+IF('Cartes événementielles'!C20=TRUE,1,0)+IF('Cartes événementielles'!C23=TRUE,1,0)+IF('Cartes événementielles'!C27=TRUE,1,0)+IF('Cartes événementielles'!C29=TRUE,1,0)+IF('Cartes événementielles'!C33=TRUE,1,0)+IF('Cartes événementielles'!C37=TRUE,1,0)+IF('Cartes événementielles'!C41=TRUE,1,0)+IF('Cartes événementielles'!C45=TRUE,1,0)+IF('Cartes événementielles'!C48=TRUE,1,0)+IF('Cartes événementielles'!C55=TRUE,1,0)+IF('Cartes événementielles'!C59=TRUE,1,0)+IF('Cartes événementielles'!C60=TRUE,1,0)+IF('Cartes événementielles'!C62=TRUE,1,0)+IF('Cartes événementielles'!C63=TRUE,1,0)+IF('Cartes événementielles'!C67=TRUE,1,0)+IF('Cartes événementielles'!C70=TRUE,1,0)+IF('Cartes événementielles'!C73=TRUE,1,0)+IF('Cartes événementielles'!C75=TRUE,1,0)+IF('Cartes événementielles'!C76=TRUE,1,0))/24</f>
        <v>0</v>
      </c>
    </row>
    <row r="31" ht="20" customHeight="1">
      <c r="A31" s="15" t="inlineStr">
        <is>
          <t xml:space="preserve">Oliver Bearman</t>
        </is>
      </c>
      <c r="B31" s="10" t="n">
        <v>1</v>
      </c>
      <c r="C31" s="10" t="n">
        <f>IF('Cartes événementielles'!C18=TRUE,1,0)</f>
        <v>0</v>
      </c>
      <c r="D31" s="12" t="n">
        <f>(IF('Cartes événementielles'!C18=TRUE,1,0))/1</f>
        <v>0</v>
      </c>
    </row>
    <row r="32" ht="20" customHeight="1">
      <c r="A32" s="15" t="inlineStr">
        <is>
          <t xml:space="preserve">Oscar Piastri</t>
        </is>
      </c>
      <c r="B32" s="10" t="n">
        <v>5</v>
      </c>
      <c r="C32" s="10" t="n">
        <f>IF('Cartes événementielles'!C13=TRUE,1,0)+IF('Cartes événementielles'!C34=TRUE,1,0)+IF('Cartes événementielles'!C43=TRUE,1,0)+IF('Cartes événementielles'!C56=TRUE,1,0)+IF('Cartes événementielles'!C61=TRUE,1,0)</f>
        <v>0</v>
      </c>
      <c r="D32" s="12" t="n">
        <f>(IF('Cartes événementielles'!C13=TRUE,1,0)+IF('Cartes événementielles'!C34=TRUE,1,0)+IF('Cartes événementielles'!C43=TRUE,1,0)+IF('Cartes événementielles'!C56=TRUE,1,0)+IF('Cartes événementielles'!C61=TRUE,1,0))/5</f>
        <v>0</v>
      </c>
    </row>
    <row r="33" ht="20" customHeight="1">
      <c r="A33" s="15" t="inlineStr">
        <is>
          <t xml:space="preserve">Pierre Gasly</t>
        </is>
      </c>
      <c r="B33" s="10" t="n">
        <v>2</v>
      </c>
      <c r="C33" s="10" t="n">
        <f>IF('Cartes événementielles'!C44=TRUE,1,0)+IF('Cartes événementielles'!C46=TRUE,1,0)</f>
        <v>0</v>
      </c>
      <c r="D33" s="12" t="n">
        <f>(IF('Cartes événementielles'!C44=TRUE,1,0)+IF('Cartes événementielles'!C46=TRUE,1,0))/2</f>
        <v>0</v>
      </c>
    </row>
    <row r="34" ht="20" customHeight="1">
      <c r="A34" s="15" t="inlineStr">
        <is>
          <t xml:space="preserve">Sergio Pérez</t>
        </is>
      </c>
      <c r="B34" s="10" t="n">
        <v>2</v>
      </c>
      <c r="C34" s="10" t="n">
        <f>IF('Cartes événementielles'!C10=TRUE,1,0)+IF('Cartes événementielles'!C15=TRUE,1,0)</f>
        <v>0</v>
      </c>
      <c r="D34" s="12" t="n">
        <f>(IF('Cartes événementielles'!C10=TRUE,1,0)+IF('Cartes événementielles'!C15=TRUE,1,0))/2</f>
        <v>0</v>
      </c>
    </row>
    <row r="35" ht="20" customHeight="1">
      <c r="A35" s="15" t="inlineStr">
        <is>
          <t xml:space="preserve">Théo Pourchaire</t>
        </is>
      </c>
      <c r="B35" s="10" t="n">
        <v>1</v>
      </c>
      <c r="C35" s="10" t="n">
        <f>IF('Cartes événementielles'!C77=TRUE,1,0)</f>
        <v>0</v>
      </c>
      <c r="D35" s="12" t="n">
        <f>(IF('Cartes événementielles'!C77=TRUE,1,0))/1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5:D15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11" customWidth="1"/>
    <col min="4" max="4" width="14" customWidth="1"/>
  </cols>
  <sheetData>
    <row r="1" ht="36" customHeight="1">
      <c r="A1" s="1" t="inlineStr">
        <is>
          <t xml:space="preserve">Topps Now F1 2023 — Cartes événementielles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Standard</t>
        </is>
      </c>
      <c r="D4" s="7" t="inlineStr">
        <is>
          <t xml:space="preserve">Progression</t>
        </is>
      </c>
    </row>
    <row r="5" ht="27" customHeight="1">
      <c r="A5" s="8" t="inlineStr">
        <is>
          <t xml:space="preserve">CARTES éVéNEMENTIELLES  ·  72 cartes</t>
        </is>
      </c>
      <c r="D5" s="12" t="n">
        <f>COUNTIF(C6:C77,TRUE)/72</f>
        <v>0</v>
      </c>
    </row>
    <row r="6" ht="21" customHeight="1" outlineLevel="1">
      <c r="A6" s="10" t="inlineStr">
        <is>
          <t xml:space="preserve">1</t>
        </is>
      </c>
      <c r="B6" s="9" t="inlineStr">
        <is>
          <t xml:space="preserve">Max Verstappen — Victoire écrasante à l’ouverture de la saison 2023</t>
        </is>
      </c>
      <c r="C6" s="11" t="b">
        <v>0</v>
      </c>
      <c r="D6" s="12" t="n">
        <f>COUNTIF(C6:C6,TRUE)/1</f>
        <v>0</v>
      </c>
    </row>
    <row r="7" ht="21" customHeight="1" outlineLevel="1">
      <c r="A7" s="10" t="inlineStr">
        <is>
          <t xml:space="preserve">2</t>
        </is>
      </c>
      <c r="B7" s="9" t="inlineStr">
        <is>
          <t xml:space="preserve">Fernando Alonso — Course exceptionnelle pour un podium</t>
        </is>
      </c>
      <c r="C7" s="11" t="b">
        <v>0</v>
      </c>
      <c r="D7" s="12" t="n">
        <f>COUNTIF(C7:C7,TRUE)/1</f>
        <v>0</v>
      </c>
    </row>
    <row r="8" ht="21" customHeight="1" outlineLevel="1">
      <c r="A8" s="10" t="inlineStr">
        <is>
          <t xml:space="preserve">3</t>
        </is>
      </c>
      <c r="B8" s="9" t="inlineStr">
        <is>
          <t xml:space="preserve">Logan Sargeant — 1er Américain à courir en F1 depuis 2015</t>
        </is>
      </c>
      <c r="C8" s="11" t="b">
        <v>0</v>
      </c>
      <c r="D8" s="12" t="n">
        <f>COUNTIF(C8:C8,TRUE)/1</f>
        <v>0</v>
      </c>
    </row>
    <row r="9" ht="21" customHeight="1" outlineLevel="1">
      <c r="A9" s="10" t="inlineStr">
        <is>
          <t xml:space="preserve">4</t>
        </is>
      </c>
      <c r="B9" s="9" t="inlineStr">
        <is>
          <t xml:space="preserve">Lance Stroll — Performance remarquable lors de la première course</t>
        </is>
      </c>
      <c r="C9" s="11" t="b">
        <v>0</v>
      </c>
      <c r="D9" s="12" t="n">
        <f>COUNTIF(C9:C9,TRUE)/1</f>
        <v>0</v>
      </c>
    </row>
    <row r="10" ht="21" customHeight="1" outlineLevel="1">
      <c r="A10" s="10" t="inlineStr">
        <is>
          <t xml:space="preserve">5</t>
        </is>
      </c>
      <c r="B10" s="9" t="inlineStr">
        <is>
          <t xml:space="preserve">Sergio Pérez — Pôle et victoire en Arabie Saoudite</t>
        </is>
      </c>
      <c r="C10" s="11" t="b">
        <v>0</v>
      </c>
      <c r="D10" s="12" t="n">
        <f>COUNTIF(C10:C10,TRUE)/1</f>
        <v>0</v>
      </c>
    </row>
    <row r="11" ht="21" customHeight="1" outlineLevel="1">
      <c r="A11" s="10" t="inlineStr">
        <is>
          <t xml:space="preserve">6</t>
        </is>
      </c>
      <c r="B11" s="9" t="inlineStr">
        <is>
          <t xml:space="preserve">Fernando Alonso — 100ème podium en carrière</t>
        </is>
      </c>
      <c r="C11" s="11" t="b">
        <v>0</v>
      </c>
      <c r="D11" s="12" t="n">
        <f>COUNTIF(C11:C11,TRUE)/1</f>
        <v>0</v>
      </c>
    </row>
    <row r="12" ht="21" customHeight="1" outlineLevel="1">
      <c r="A12" s="10" t="inlineStr">
        <is>
          <t xml:space="preserve">7</t>
        </is>
      </c>
      <c r="B12" s="9" t="inlineStr">
        <is>
          <t xml:space="preserve">Max Verstappen — Victoire lors d’une course mouvementée en Australie</t>
        </is>
      </c>
      <c r="C12" s="11" t="b">
        <v>0</v>
      </c>
      <c r="D12" s="12" t="n">
        <f>COUNTIF(C12:C12,TRUE)/1</f>
        <v>0</v>
      </c>
    </row>
    <row r="13" ht="21" customHeight="1" outlineLevel="1">
      <c r="A13" s="10" t="inlineStr">
        <is>
          <t xml:space="preserve">8</t>
        </is>
      </c>
      <c r="B13" s="9" t="inlineStr">
        <is>
          <t xml:space="preserve">Oscar Piastri — Premiers points en Formule 1</t>
        </is>
      </c>
      <c r="C13" s="11" t="b">
        <v>0</v>
      </c>
      <c r="D13" s="12" t="n">
        <f>COUNTIF(C13:C13,TRUE)/1</f>
        <v>0</v>
      </c>
    </row>
    <row r="14" ht="21" customHeight="1" outlineLevel="1">
      <c r="A14" s="10" t="inlineStr">
        <is>
          <t xml:space="preserve">9</t>
        </is>
      </c>
      <c r="B14" s="9" t="inlineStr">
        <is>
          <t xml:space="preserve">Max Verstappen / Lewis Hamilton / Fernando Alonso — Premier podium “Champions du monde” depuis 2018</t>
        </is>
      </c>
      <c r="C14" s="11" t="b">
        <v>0</v>
      </c>
      <c r="D14" s="12" t="n">
        <f>COUNTIF(C14:C14,TRUE)/1</f>
        <v>0</v>
      </c>
    </row>
    <row r="15" ht="21" customHeight="1" outlineLevel="1">
      <c r="A15" s="10" t="inlineStr">
        <is>
          <t xml:space="preserve">10</t>
        </is>
      </c>
      <c r="B15" s="9" t="inlineStr">
        <is>
          <t xml:space="preserve">Sergio Pérez — Le roi de la rue</t>
        </is>
      </c>
      <c r="C15" s="11" t="b">
        <v>0</v>
      </c>
      <c r="D15" s="12" t="n">
        <f>COUNTIF(C15:C15,TRUE)/1</f>
        <v>0</v>
      </c>
    </row>
    <row r="16" ht="21" customHeight="1" outlineLevel="1">
      <c r="A16" s="10" t="inlineStr">
        <is>
          <t xml:space="preserve">11</t>
        </is>
      </c>
      <c r="B16" s="9" t="inlineStr">
        <is>
          <t xml:space="preserve">Charles Leclerc — Première pôle et premier podium de l’année</t>
        </is>
      </c>
      <c r="C16" s="11" t="b">
        <v>0</v>
      </c>
      <c r="D16" s="12" t="n">
        <f>COUNTIF(C16:C16,TRUE)/1</f>
        <v>0</v>
      </c>
    </row>
    <row r="17" ht="21" customHeight="1" outlineLevel="1">
      <c r="A17" s="10" t="inlineStr">
        <is>
          <t xml:space="preserve">12</t>
        </is>
      </c>
      <c r="B17" s="9" t="inlineStr">
        <is>
          <t xml:space="preserve">Max Verstappen — Dépasse le record de podiums d’Ayrton Senna</t>
        </is>
      </c>
      <c r="C17" s="11" t="b">
        <v>0</v>
      </c>
      <c r="D17" s="12" t="n">
        <f>COUNTIF(C17:C17,TRUE)/1</f>
        <v>0</v>
      </c>
    </row>
    <row r="18" ht="21" customHeight="1" outlineLevel="1">
      <c r="A18" s="10" t="inlineStr">
        <is>
          <t xml:space="preserve">13</t>
        </is>
      </c>
      <c r="B18" s="9" t="inlineStr">
        <is>
          <t xml:space="preserve">Oliver Bearman — Victoire double à 17 ans</t>
        </is>
      </c>
      <c r="C18" s="11" t="b">
        <v>0</v>
      </c>
      <c r="D18" s="12" t="n">
        <f>COUNTIF(C18:C18,TRUE)/1</f>
        <v>0</v>
      </c>
    </row>
    <row r="19" ht="21" customHeight="1" outlineLevel="1">
      <c r="A19" s="10" t="inlineStr">
        <is>
          <t xml:space="preserve">14</t>
        </is>
      </c>
      <c r="B19" s="9" t="inlineStr">
        <is>
          <t xml:space="preserve">Max Verstappen — Victoire après un départ de la 9ᵉ position</t>
        </is>
      </c>
      <c r="C19" s="11" t="b">
        <v>0</v>
      </c>
      <c r="D19" s="12" t="n">
        <f>COUNTIF(C19:C19,TRUE)/1</f>
        <v>0</v>
      </c>
    </row>
    <row r="20" ht="21" customHeight="1" outlineLevel="1">
      <c r="A20" s="10" t="inlineStr">
        <is>
          <t xml:space="preserve">15</t>
        </is>
      </c>
      <c r="B20" s="9" t="inlineStr">
        <is>
          <t xml:space="preserve">Max Verstappen — Bat le record de victoires chez Red Bull</t>
        </is>
      </c>
      <c r="C20" s="11" t="b">
        <v>0</v>
      </c>
      <c r="D20" s="12" t="n">
        <f>COUNTIF(C20:C20,TRUE)/1</f>
        <v>0</v>
      </c>
    </row>
    <row r="21" ht="21" customHeight="1" outlineLevel="1">
      <c r="A21" s="10" t="inlineStr">
        <is>
          <t xml:space="preserve">16</t>
        </is>
      </c>
      <c r="B21" s="9" t="inlineStr">
        <is>
          <t xml:space="preserve">Fernando Alonso — Meilleur résultat depuis 2014</t>
        </is>
      </c>
      <c r="C21" s="11" t="b">
        <v>0</v>
      </c>
      <c r="D21" s="12" t="n">
        <f>COUNTIF(C21:C21,TRUE)/1</f>
        <v>0</v>
      </c>
    </row>
    <row r="22" ht="21" customHeight="1" outlineLevel="1">
      <c r="A22" s="10" t="inlineStr">
        <is>
          <t xml:space="preserve">17</t>
        </is>
      </c>
      <c r="B22" s="9" t="inlineStr">
        <is>
          <t xml:space="preserve">Esteban Ocon — Performance fantastique pour un podium</t>
        </is>
      </c>
      <c r="C22" s="11" t="b">
        <v>0</v>
      </c>
      <c r="D22" s="12" t="n">
        <f>COUNTIF(C22:C22,TRUE)/1</f>
        <v>0</v>
      </c>
    </row>
    <row r="23" ht="21" customHeight="1" outlineLevel="1">
      <c r="A23" s="10" t="inlineStr">
        <is>
          <t xml:space="preserve">18</t>
        </is>
      </c>
      <c r="B23" s="9" t="inlineStr">
        <is>
          <t xml:space="preserve">Max Verstappen — Performance dominante pour une 40ème victoire en F1</t>
        </is>
      </c>
      <c r="C23" s="11" t="b">
        <v>0</v>
      </c>
      <c r="D23" s="12" t="n">
        <f>COUNTIF(C23:C23,TRUE)/1</f>
        <v>0</v>
      </c>
    </row>
    <row r="24" ht="21" customHeight="1" outlineLevel="1">
      <c r="A24" s="10" t="inlineStr">
        <is>
          <t xml:space="preserve">19</t>
        </is>
      </c>
      <c r="B24" s="9" t="inlineStr">
        <is>
          <t xml:space="preserve">George Russell — Retour sur le podium en 2023</t>
        </is>
      </c>
      <c r="C24" s="11" t="b">
        <v>0</v>
      </c>
      <c r="D24" s="12" t="n">
        <f>COUNTIF(C24:C24,TRUE)/1</f>
        <v>0</v>
      </c>
    </row>
    <row r="25" ht="21" customHeight="1" outlineLevel="1">
      <c r="A25" s="10" t="inlineStr">
        <is>
          <t xml:space="preserve">20</t>
        </is>
      </c>
      <c r="B25" s="9" t="inlineStr">
        <is>
          <t xml:space="preserve">Mercedes — Premier doublé de podium en 2023</t>
        </is>
      </c>
      <c r="C25" s="11" t="b">
        <v>0</v>
      </c>
      <c r="D25" s="12" t="n">
        <f>COUNTIF(C25:C25,TRUE)/1</f>
        <v>0</v>
      </c>
    </row>
    <row r="26" ht="21" customHeight="1" outlineLevel="1">
      <c r="A26" s="10" t="inlineStr">
        <is>
          <t xml:space="preserve">21</t>
        </is>
      </c>
      <c r="B26" s="9" t="inlineStr">
        <is>
          <t xml:space="preserve">Red Bull Racing — 100ème victoire en Formule 1</t>
        </is>
      </c>
      <c r="C26" s="11" t="b">
        <v>0</v>
      </c>
      <c r="D26" s="12" t="n">
        <f>COUNTIF(C26:C26,TRUE)/1</f>
        <v>0</v>
      </c>
    </row>
    <row r="27" ht="21" customHeight="1" outlineLevel="1">
      <c r="A27" s="10" t="inlineStr">
        <is>
          <t xml:space="preserve">22</t>
        </is>
      </c>
      <c r="B27" s="9" t="inlineStr">
        <is>
          <t xml:space="preserve">Max Verstappen — Égalise Senna avec une 41ème victoire</t>
        </is>
      </c>
      <c r="C27" s="11" t="b">
        <v>0</v>
      </c>
      <c r="D27" s="12" t="n">
        <f>COUNTIF(C27:C27,TRUE)/1</f>
        <v>0</v>
      </c>
    </row>
    <row r="28" ht="21" customHeight="1" outlineLevel="1">
      <c r="A28" s="10" t="inlineStr">
        <is>
          <t xml:space="preserve">23</t>
        </is>
      </c>
      <c r="B28" s="9" t="inlineStr">
        <is>
          <t xml:space="preserve">Alexander Albon — Pilote du jour</t>
        </is>
      </c>
      <c r="C28" s="11" t="b">
        <v>0</v>
      </c>
      <c r="D28" s="12" t="n">
        <f>COUNTIF(C28:C28,TRUE)/1</f>
        <v>0</v>
      </c>
    </row>
    <row r="29" ht="21" customHeight="1" outlineLevel="1">
      <c r="A29" s="10" t="inlineStr">
        <is>
          <t xml:space="preserve">24</t>
        </is>
      </c>
      <c r="B29" s="9" t="inlineStr">
        <is>
          <t xml:space="preserve">Max Verstappen — Roi du Red Bull Ring</t>
        </is>
      </c>
      <c r="C29" s="11" t="b">
        <v>0</v>
      </c>
      <c r="D29" s="12" t="n">
        <f>COUNTIF(C29:C29,TRUE)/1</f>
        <v>0</v>
      </c>
    </row>
    <row r="30" ht="21" customHeight="1" outlineLevel="1">
      <c r="A30" s="10" t="inlineStr">
        <is>
          <t xml:space="preserve">25</t>
        </is>
      </c>
      <c r="B30" s="9" t="inlineStr">
        <is>
          <t xml:space="preserve">Red Bull Racing — Record d’équipe: 10 victoires consécutives</t>
        </is>
      </c>
      <c r="C30" s="11" t="b">
        <v>0</v>
      </c>
      <c r="D30" s="12" t="n">
        <f>COUNTIF(C30:C30,TRUE)/1</f>
        <v>0</v>
      </c>
    </row>
    <row r="31" ht="21" customHeight="1" outlineLevel="1">
      <c r="A31" s="10" t="inlineStr">
        <is>
          <t xml:space="preserve">26</t>
        </is>
      </c>
      <c r="B31" s="9" t="inlineStr">
        <is>
          <t xml:space="preserve">Ferrari — Record F1: première équipe à atteindre 800 podiums</t>
        </is>
      </c>
      <c r="C31" s="11" t="b">
        <v>0</v>
      </c>
      <c r="D31" s="12" t="n">
        <f>COUNTIF(C31:C31,TRUE)/1</f>
        <v>0</v>
      </c>
    </row>
    <row r="32" ht="21" customHeight="1" outlineLevel="1">
      <c r="A32" s="10" t="inlineStr">
        <is>
          <t xml:space="preserve">27</t>
        </is>
      </c>
      <c r="B32" s="9" t="inlineStr">
        <is>
          <t xml:space="preserve">Lando Norris — Meilleure performance de 2023 à ce jour</t>
        </is>
      </c>
      <c r="C32" s="11" t="b">
        <v>0</v>
      </c>
      <c r="D32" s="12" t="n">
        <f>COUNTIF(C32:C32,TRUE)/1</f>
        <v>0</v>
      </c>
    </row>
    <row r="33" ht="21" customHeight="1" outlineLevel="1">
      <c r="A33" s="10" t="inlineStr">
        <is>
          <t xml:space="preserve">28</t>
        </is>
      </c>
      <c r="B33" s="9" t="inlineStr">
        <is>
          <t xml:space="preserve">Max Verstappen — 150ème départ avec Red Bull</t>
        </is>
      </c>
      <c r="C33" s="11" t="b">
        <v>0</v>
      </c>
      <c r="D33" s="12" t="n">
        <f>COUNTIF(C33:C33,TRUE)/1</f>
        <v>0</v>
      </c>
    </row>
    <row r="34" ht="21" customHeight="1" outlineLevel="1">
      <c r="A34" s="10" t="inlineStr">
        <is>
          <t xml:space="preserve">29</t>
        </is>
      </c>
      <c r="B34" s="9" t="inlineStr">
        <is>
          <t xml:space="preserve">Oscar Piastri — Meilleur résultat en carrière</t>
        </is>
      </c>
      <c r="C34" s="11" t="b">
        <v>0</v>
      </c>
      <c r="D34" s="12" t="n">
        <f>COUNTIF(C34:C34,TRUE)/1</f>
        <v>0</v>
      </c>
    </row>
    <row r="35" ht="21" customHeight="1" outlineLevel="1">
      <c r="A35" s="10" t="inlineStr">
        <is>
          <t xml:space="preserve">30</t>
        </is>
      </c>
      <c r="B35" s="9" t="inlineStr">
        <is>
          <t xml:space="preserve">McLaren — Meilleur total de points de la saison</t>
        </is>
      </c>
      <c r="C35" s="11" t="b">
        <v>0</v>
      </c>
      <c r="D35" s="12" t="n">
        <f>COUNTIF(C35:C35,TRUE)/1</f>
        <v>0</v>
      </c>
    </row>
    <row r="36" ht="21" customHeight="1" outlineLevel="1">
      <c r="A36" s="10" t="inlineStr">
        <is>
          <t xml:space="preserve">31</t>
        </is>
      </c>
      <c r="B36" s="9" t="inlineStr">
        <is>
          <t xml:space="preserve">Lando Norris / Lewis Hamilton — Deux pilotes britanniques montent sur le podium à domicile</t>
        </is>
      </c>
      <c r="C36" s="11" t="b">
        <v>0</v>
      </c>
      <c r="D36" s="12" t="n">
        <f>COUNTIF(C36:C36,TRUE)/1</f>
        <v>0</v>
      </c>
    </row>
    <row r="37" ht="21" customHeight="1" outlineLevel="1">
      <c r="A37" s="10" t="inlineStr">
        <is>
          <t xml:space="preserve">32</t>
        </is>
      </c>
      <c r="B37" s="9" t="inlineStr">
        <is>
          <t xml:space="preserve">Max Verstappen — 7ème victoire consécutive en 2023</t>
        </is>
      </c>
      <c r="C37" s="11" t="b">
        <v>0</v>
      </c>
      <c r="D37" s="12" t="n">
        <f>COUNTIF(C37:C37,TRUE)/1</f>
        <v>0</v>
      </c>
    </row>
    <row r="38" ht="21" customHeight="1" outlineLevel="1">
      <c r="A38" s="10" t="inlineStr">
        <is>
          <t xml:space="preserve">33</t>
        </is>
      </c>
      <c r="B38" s="9" t="inlineStr">
        <is>
          <t xml:space="preserve">Red Bull Racing — Première équipe à enchaîner 12 victoires d’abord à la saison</t>
        </is>
      </c>
      <c r="C38" s="11" t="b">
        <v>0</v>
      </c>
      <c r="D38" s="12" t="n">
        <f>COUNTIF(C38:C38,TRUE)/1</f>
        <v>0</v>
      </c>
    </row>
    <row r="39" ht="21" customHeight="1" outlineLevel="1">
      <c r="A39" s="10" t="inlineStr">
        <is>
          <t xml:space="preserve">34</t>
        </is>
      </c>
      <c r="B39" s="9" t="inlineStr">
        <is>
          <t xml:space="preserve">Lando Norris — Podiums consécutifs</t>
        </is>
      </c>
      <c r="C39" s="11" t="b">
        <v>0</v>
      </c>
      <c r="D39" s="12" t="n">
        <f>COUNTIF(C39:C39,TRUE)/1</f>
        <v>0</v>
      </c>
    </row>
    <row r="40" ht="21" customHeight="1" outlineLevel="1">
      <c r="A40" s="10" t="inlineStr">
        <is>
          <t xml:space="preserve">35</t>
        </is>
      </c>
      <c r="B40" s="9" t="inlineStr">
        <is>
          <t xml:space="preserve">Daniel Ricciardo — Le retour du 'Honey Badger'</t>
        </is>
      </c>
      <c r="C40" s="11" t="b">
        <v>0</v>
      </c>
      <c r="D40" s="12" t="n">
        <f>COUNTIF(C40:C40,TRUE)/1</f>
        <v>0</v>
      </c>
    </row>
    <row r="41" ht="21" customHeight="1" outlineLevel="1">
      <c r="A41" s="10" t="inlineStr">
        <is>
          <t xml:space="preserve">36</t>
        </is>
      </c>
      <c r="B41" s="9" t="inlineStr">
        <is>
          <t xml:space="preserve">Max Verstappen — La série continue</t>
        </is>
      </c>
      <c r="C41" s="11" t="b">
        <v>0</v>
      </c>
      <c r="D41" s="12" t="n">
        <f>COUNTIF(C41:C41,TRUE)/1</f>
        <v>0</v>
      </c>
    </row>
    <row r="42" ht="21" customHeight="1" outlineLevel="1">
      <c r="A42" s="10" t="inlineStr">
        <is>
          <t xml:space="preserve">37</t>
        </is>
      </c>
      <c r="B42" s="9" t="inlineStr">
        <is>
          <t xml:space="preserve">Red Bull Racing — Record: plus de victoires au début d’une saison</t>
        </is>
      </c>
      <c r="C42" s="11" t="b">
        <v>0</v>
      </c>
      <c r="D42" s="12" t="n">
        <f>COUNTIF(C42:C42,TRUE)/1</f>
        <v>0</v>
      </c>
    </row>
    <row r="43" ht="21" customHeight="1" outlineLevel="1">
      <c r="A43" s="10" t="inlineStr">
        <is>
          <t xml:space="preserve">38</t>
        </is>
      </c>
      <c r="B43" s="9" t="inlineStr">
        <is>
          <t xml:space="preserve">Oscar Piastri — Performance exceptionnelle en sprint</t>
        </is>
      </c>
      <c r="C43" s="11" t="b">
        <v>0</v>
      </c>
      <c r="D43" s="12" t="n">
        <f>COUNTIF(C43:C43,TRUE)/1</f>
        <v>0</v>
      </c>
    </row>
    <row r="44" ht="21" customHeight="1" outlineLevel="1">
      <c r="A44" s="10" t="inlineStr">
        <is>
          <t xml:space="preserve">39</t>
        </is>
      </c>
      <c r="B44" s="9" t="inlineStr">
        <is>
          <t xml:space="preserve">Pierre Gasly — Top 3 en sprint race</t>
        </is>
      </c>
      <c r="C44" s="11" t="b">
        <v>0</v>
      </c>
      <c r="D44" s="12" t="n">
        <f>COUNTIF(C44:C44,TRUE)/1</f>
        <v>0</v>
      </c>
    </row>
    <row r="45" ht="21" customHeight="1" outlineLevel="1">
      <c r="A45" s="10" t="inlineStr">
        <is>
          <t xml:space="preserve">40</t>
        </is>
      </c>
      <c r="B45" s="9" t="inlineStr">
        <is>
          <t xml:space="preserve">Max Verstappen — Victoire à domicile — neuf victoires de suite</t>
        </is>
      </c>
      <c r="C45" s="11" t="b">
        <v>0</v>
      </c>
      <c r="D45" s="12" t="n">
        <f>COUNTIF(C45:C45,TRUE)/1</f>
        <v>0</v>
      </c>
    </row>
    <row r="46" ht="21" customHeight="1" outlineLevel="1">
      <c r="A46" s="10" t="inlineStr">
        <is>
          <t xml:space="preserve">41</t>
        </is>
      </c>
      <c r="B46" s="9" t="inlineStr">
        <is>
          <t xml:space="preserve">Pierre Gasly — 1er podium depuis Bakou 2021</t>
        </is>
      </c>
      <c r="C46" s="11" t="b">
        <v>0</v>
      </c>
      <c r="D46" s="12" t="n">
        <f>COUNTIF(C46:C46,TRUE)/1</f>
        <v>0</v>
      </c>
    </row>
    <row r="47" ht="21" customHeight="1" outlineLevel="1">
      <c r="A47" s="10" t="inlineStr">
        <is>
          <t xml:space="preserve">42</t>
        </is>
      </c>
      <c r="B47" s="9" t="inlineStr">
        <is>
          <t xml:space="preserve">Liam Lawson — Début en F1 pour le Néo-Zélandais</t>
        </is>
      </c>
      <c r="C47" s="11" t="b">
        <v>0</v>
      </c>
      <c r="D47" s="12" t="n">
        <f>COUNTIF(C47:C47,TRUE)/1</f>
        <v>0</v>
      </c>
    </row>
    <row r="48" ht="21" customHeight="1" outlineLevel="1">
      <c r="A48" s="10" t="inlineStr">
        <is>
          <t xml:space="preserve">43</t>
        </is>
      </c>
      <c r="B48" s="9" t="inlineStr">
        <is>
          <t xml:space="preserve">Max Verstappen — Record F1: 10 victoires successives en F1</t>
        </is>
      </c>
      <c r="C48" s="11" t="b">
        <v>0</v>
      </c>
      <c r="D48" s="12" t="n">
        <f>COUNTIF(C48:C48,TRUE)/1</f>
        <v>0</v>
      </c>
    </row>
    <row r="49" ht="21" customHeight="1" outlineLevel="1">
      <c r="A49" s="10" t="inlineStr">
        <is>
          <t xml:space="preserve">44</t>
        </is>
      </c>
      <c r="B49" s="9" t="inlineStr">
        <is>
          <t xml:space="preserve">Carlos Sainz — Pôle et podium — plaisir pour les Tifosi</t>
        </is>
      </c>
      <c r="C49" s="11" t="b">
        <v>0</v>
      </c>
      <c r="D49" s="12" t="n">
        <f>COUNTIF(C49:C49,TRUE)/1</f>
        <v>0</v>
      </c>
    </row>
    <row r="50" ht="21" customHeight="1" outlineLevel="1">
      <c r="A50" s="10" t="inlineStr">
        <is>
          <t xml:space="preserve">45</t>
        </is>
      </c>
      <c r="B50" s="9" t="inlineStr">
        <is>
          <t xml:space="preserve">Gabriel Bortoleto — Champion FIA F3 2023</t>
        </is>
      </c>
      <c r="C50" s="11" t="b">
        <v>0</v>
      </c>
      <c r="D50" s="12" t="n">
        <f>COUNTIF(C50:C50,TRUE)/1</f>
        <v>0</v>
      </c>
    </row>
    <row r="51" ht="21" customHeight="1" outlineLevel="1">
      <c r="A51" s="10" t="inlineStr">
        <is>
          <t xml:space="preserve">46</t>
        </is>
      </c>
      <c r="B51" s="9" t="inlineStr">
        <is>
          <t xml:space="preserve">Carlos Sainz — Victoire à Singapour</t>
        </is>
      </c>
      <c r="C51" s="11" t="b">
        <v>0</v>
      </c>
      <c r="D51" s="12" t="n">
        <f>COUNTIF(C51:C51,TRUE)/1</f>
        <v>0</v>
      </c>
    </row>
    <row r="52" ht="21" customHeight="1" outlineLevel="1">
      <c r="A52" s="10" t="inlineStr">
        <is>
          <t xml:space="preserve">47</t>
        </is>
      </c>
      <c r="B52" s="9" t="inlineStr">
        <is>
          <t xml:space="preserve">Lando Norris — Troisième podium de 2023</t>
        </is>
      </c>
      <c r="C52" s="11" t="b">
        <v>0</v>
      </c>
      <c r="D52" s="12" t="n">
        <f>COUNTIF(C52:C52,TRUE)/1</f>
        <v>0</v>
      </c>
    </row>
    <row r="53" ht="21" customHeight="1" outlineLevel="1">
      <c r="A53" s="10" t="inlineStr">
        <is>
          <t xml:space="preserve">48</t>
        </is>
      </c>
      <c r="B53" s="9" t="inlineStr">
        <is>
          <t xml:space="preserve">Liam Lawson — Premiers points en F1</t>
        </is>
      </c>
      <c r="C53" s="11" t="b">
        <v>0</v>
      </c>
      <c r="D53" s="12" t="n">
        <f>COUNTIF(C53:C53,TRUE)/1</f>
        <v>0</v>
      </c>
    </row>
    <row r="54" ht="21" customHeight="1" outlineLevel="1">
      <c r="A54" s="10" t="inlineStr">
        <is>
          <t xml:space="preserve">49</t>
        </is>
      </c>
      <c r="B54" s="9" t="inlineStr">
        <is>
          <t xml:space="preserve">Red Bull Racing — Champion constructeur F1 2023</t>
        </is>
      </c>
      <c r="C54" s="11" t="b">
        <v>0</v>
      </c>
      <c r="D54" s="12" t="n">
        <f>COUNTIF(C54:C54,TRUE)/1</f>
        <v>0</v>
      </c>
    </row>
    <row r="55" ht="21" customHeight="1" outlineLevel="1">
      <c r="A55" s="10" t="inlineStr">
        <is>
          <t xml:space="preserve">50</t>
        </is>
      </c>
      <c r="B55" s="9" t="inlineStr">
        <is>
          <t xml:space="preserve">Max Verstappen — Retour à la victoire</t>
        </is>
      </c>
      <c r="C55" s="11" t="b">
        <v>0</v>
      </c>
      <c r="D55" s="12" t="n">
        <f>COUNTIF(C55:C55,TRUE)/1</f>
        <v>0</v>
      </c>
    </row>
    <row r="56" ht="21" customHeight="1" outlineLevel="1">
      <c r="A56" s="10" t="inlineStr">
        <is>
          <t xml:space="preserve">51</t>
        </is>
      </c>
      <c r="B56" s="9" t="inlineStr">
        <is>
          <t xml:space="preserve">Oscar Piastri — Premier podium en F1</t>
        </is>
      </c>
      <c r="C56" s="11" t="b">
        <v>0</v>
      </c>
      <c r="D56" s="12" t="n">
        <f>COUNTIF(C56:C56,TRUE)/1</f>
        <v>0</v>
      </c>
    </row>
    <row r="57" ht="21" customHeight="1" outlineLevel="1">
      <c r="A57" s="10" t="inlineStr">
        <is>
          <t xml:space="preserve">52</t>
        </is>
      </c>
      <c r="B57" s="9" t="inlineStr">
        <is>
          <t xml:space="preserve">McLaren — Premier doublé de podium depuis 2021</t>
        </is>
      </c>
      <c r="C57" s="11" t="b">
        <v>0</v>
      </c>
      <c r="D57" s="12" t="n">
        <f>COUNTIF(C57:C57,TRUE)/1</f>
        <v>0</v>
      </c>
    </row>
    <row r="58" ht="21" customHeight="1" outlineLevel="1">
      <c r="A58" s="10" t="inlineStr">
        <is>
          <t xml:space="preserve">53</t>
        </is>
      </c>
      <c r="B58" s="9" t="inlineStr">
        <is>
          <t xml:space="preserve">Jessica Hawkins — Première testeuse femme en F1 depuis 5 ans</t>
        </is>
      </c>
      <c r="C58" s="11" t="b">
        <v>0</v>
      </c>
      <c r="D58" s="12" t="n">
        <f>COUNTIF(C58:C58,TRUE)/1</f>
        <v>0</v>
      </c>
    </row>
    <row r="59" ht="21" customHeight="1" outlineLevel="1">
      <c r="A59" s="10" t="inlineStr">
        <is>
          <t xml:space="preserve">54</t>
        </is>
      </c>
      <c r="B59" s="9" t="inlineStr">
        <is>
          <t xml:space="preserve">Max Verstappen — Champion du monde FIA F1 2023</t>
        </is>
      </c>
      <c r="C59" s="11" t="b">
        <v>0</v>
      </c>
      <c r="D59" s="12" t="n">
        <f>COUNTIF(C59:C59,TRUE)/1</f>
        <v>0</v>
      </c>
    </row>
    <row r="60" ht="21" customHeight="1" outlineLevel="1">
      <c r="A60" s="10" t="inlineStr">
        <is>
          <t xml:space="preserve">55</t>
        </is>
      </c>
      <c r="B60" s="9" t="inlineStr">
        <is>
          <t xml:space="preserve">Max Verstappen — Commencent les célébrations</t>
        </is>
      </c>
      <c r="C60" s="11" t="b">
        <v>0</v>
      </c>
      <c r="D60" s="12" t="n">
        <f>COUNTIF(C60:C60,TRUE)/1</f>
        <v>0</v>
      </c>
    </row>
    <row r="61" ht="21" customHeight="1" outlineLevel="1">
      <c r="A61" s="10" t="inlineStr">
        <is>
          <t xml:space="preserve">56</t>
        </is>
      </c>
      <c r="B61" s="9" t="inlineStr">
        <is>
          <t xml:space="preserve">Oscar Piastri — Victoire en sprint pour l’étoile montante</t>
        </is>
      </c>
      <c r="C61" s="11" t="b">
        <v>0</v>
      </c>
      <c r="D61" s="12" t="n">
        <f>COUNTIF(C61:C61,TRUE)/1</f>
        <v>0</v>
      </c>
    </row>
    <row r="62" ht="21" customHeight="1" outlineLevel="1">
      <c r="A62" s="10" t="inlineStr">
        <is>
          <t xml:space="preserve">57</t>
        </is>
      </c>
      <c r="B62" s="9" t="inlineStr">
        <is>
          <t xml:space="preserve">Max Verstappen — 14ème victoire de la saison 2023</t>
        </is>
      </c>
      <c r="C62" s="11" t="b">
        <v>0</v>
      </c>
      <c r="D62" s="12" t="n">
        <f>COUNTIF(C62:C62,TRUE)/1</f>
        <v>0</v>
      </c>
    </row>
    <row r="63" ht="21" customHeight="1" outlineLevel="1">
      <c r="A63" s="10" t="inlineStr">
        <is>
          <t xml:space="preserve">58</t>
        </is>
      </c>
      <c r="B63" s="9" t="inlineStr">
        <is>
          <t xml:space="preserve">Max Verstappen — 50ème victoire en Formule 1</t>
        </is>
      </c>
      <c r="C63" s="11" t="b">
        <v>0</v>
      </c>
      <c r="D63" s="12" t="n">
        <f>COUNTIF(C63:C63,TRUE)/1</f>
        <v>0</v>
      </c>
    </row>
    <row r="64" ht="21" customHeight="1" outlineLevel="1">
      <c r="A64" s="10" t="inlineStr">
        <is>
          <t xml:space="preserve">59</t>
        </is>
      </c>
      <c r="B64" s="9" t="inlineStr">
        <is>
          <t xml:space="preserve">Lando Norris — 100 courses en F1</t>
        </is>
      </c>
      <c r="C64" s="11" t="b">
        <v>0</v>
      </c>
      <c r="D64" s="12" t="n">
        <f>COUNTIF(C64:C64,TRUE)/1</f>
        <v>0</v>
      </c>
    </row>
    <row r="65" ht="21" customHeight="1" outlineLevel="1">
      <c r="A65" s="10" t="inlineStr">
        <is>
          <t xml:space="preserve">60</t>
        </is>
      </c>
      <c r="B65" s="9" t="inlineStr">
        <is>
          <t xml:space="preserve">George Russell — 100 courses en F1</t>
        </is>
      </c>
      <c r="C65" s="11" t="b">
        <v>0</v>
      </c>
      <c r="D65" s="12" t="n">
        <f>COUNTIF(C65:C65,TRUE)/1</f>
        <v>0</v>
      </c>
    </row>
    <row r="66" ht="21" customHeight="1" outlineLevel="1">
      <c r="A66" s="10" t="inlineStr">
        <is>
          <t xml:space="preserve">61</t>
        </is>
      </c>
      <c r="B66" s="9" t="inlineStr">
        <is>
          <t xml:space="preserve">Logan Sargeant — Rookie américain marque ses premiers points</t>
        </is>
      </c>
      <c r="C66" s="11" t="b">
        <v>0</v>
      </c>
      <c r="D66" s="12" t="n">
        <f>COUNTIF(C66:C66,TRUE)/1</f>
        <v>0</v>
      </c>
    </row>
    <row r="67" ht="21" customHeight="1" outlineLevel="1">
      <c r="A67" s="10" t="inlineStr">
        <is>
          <t xml:space="preserve">62</t>
        </is>
      </c>
      <c r="B67" s="9" t="inlineStr">
        <is>
          <t xml:space="preserve">Max Verstappen — Record F1 : plus de victoires en une saison (16)</t>
        </is>
      </c>
      <c r="C67" s="11" t="b">
        <v>0</v>
      </c>
      <c r="D67" s="12" t="n">
        <f>COUNTIF(C67:C67,TRUE)/1</f>
        <v>0</v>
      </c>
    </row>
    <row r="68" ht="21" customHeight="1" outlineLevel="1">
      <c r="A68" s="10" t="inlineStr">
        <is>
          <t xml:space="preserve">63</t>
        </is>
      </c>
      <c r="B68" s="9" t="inlineStr">
        <is>
          <t xml:space="preserve">Daniel Ricciardo — Marque ses premiers points depuis son retour</t>
        </is>
      </c>
      <c r="C68" s="11" t="b">
        <v>0</v>
      </c>
      <c r="D68" s="12" t="n">
        <f>COUNTIF(C68:C68,TRUE)/1</f>
        <v>0</v>
      </c>
    </row>
    <row r="69" ht="21" customHeight="1" outlineLevel="1">
      <c r="A69" s="10" t="inlineStr">
        <is>
          <t xml:space="preserve">64</t>
        </is>
      </c>
      <c r="B69" s="9" t="inlineStr">
        <is>
          <t xml:space="preserve">Charles Leclerc — 100ème départ avec Ferrari</t>
        </is>
      </c>
      <c r="C69" s="11" t="b">
        <v>0</v>
      </c>
      <c r="D69" s="12" t="n">
        <f>COUNTIF(C69:C69,TRUE)/1</f>
        <v>0</v>
      </c>
    </row>
    <row r="70" ht="21" customHeight="1" outlineLevel="1">
      <c r="A70" s="10" t="inlineStr">
        <is>
          <t xml:space="preserve">65</t>
        </is>
      </c>
      <c r="B70" s="9" t="inlineStr">
        <is>
          <t xml:space="preserve">Max Verstappen — Dépasse Prost avec sa 52ème victoire</t>
        </is>
      </c>
      <c r="C70" s="11" t="b">
        <v>0</v>
      </c>
      <c r="D70" s="12" t="n">
        <f>COUNTIF(C70:C70,TRUE)/1</f>
        <v>0</v>
      </c>
    </row>
    <row r="71" ht="21" customHeight="1" outlineLevel="1">
      <c r="A71" s="10" t="inlineStr">
        <is>
          <t xml:space="preserve">66</t>
        </is>
      </c>
      <c r="B71" s="9" t="inlineStr">
        <is>
          <t xml:space="preserve">Fernando Alonso — Duel final pour assurer un podium</t>
        </is>
      </c>
      <c r="C71" s="11" t="b">
        <v>0</v>
      </c>
      <c r="D71" s="12" t="n">
        <f>COUNTIF(C71:C71,TRUE)/1</f>
        <v>0</v>
      </c>
    </row>
    <row r="72" ht="21" customHeight="1" outlineLevel="1">
      <c r="A72" s="10" t="inlineStr">
        <is>
          <t xml:space="preserve">67</t>
        </is>
      </c>
      <c r="B72" s="9" t="inlineStr">
        <is>
          <t xml:space="preserve">Grand Prix de Las Vegas — Viva Las Vegas</t>
        </is>
      </c>
      <c r="C72" s="11" t="b">
        <v>0</v>
      </c>
      <c r="D72" s="12" t="n">
        <f>COUNTIF(C72:C72,TRUE)/1</f>
        <v>0</v>
      </c>
    </row>
    <row r="73" ht="21" customHeight="1" outlineLevel="1">
      <c r="A73" s="10" t="inlineStr">
        <is>
          <t xml:space="preserve">68</t>
        </is>
      </c>
      <c r="B73" s="9" t="inlineStr">
        <is>
          <t xml:space="preserve">Max Verstappen — Victoire dominante à Vegas</t>
        </is>
      </c>
      <c r="C73" s="11" t="b">
        <v>0</v>
      </c>
      <c r="D73" s="12" t="n">
        <f>COUNTIF(C73:C73,TRUE)/1</f>
        <v>0</v>
      </c>
    </row>
    <row r="74" ht="21" customHeight="1" outlineLevel="1">
      <c r="A74" s="10" t="inlineStr">
        <is>
          <t xml:space="preserve">69</t>
        </is>
      </c>
      <c r="B74" s="9" t="inlineStr">
        <is>
          <t xml:space="preserve">Red Bull Racing — Record constructeur : plus de victoires par une équipe en une saison</t>
        </is>
      </c>
      <c r="C74" s="11" t="b">
        <v>0</v>
      </c>
      <c r="D74" s="12" t="n">
        <f>COUNTIF(C74:C74,TRUE)/1</f>
        <v>0</v>
      </c>
    </row>
    <row r="75" ht="21" customHeight="1" outlineLevel="1">
      <c r="A75" s="10" t="inlineStr">
        <is>
          <t xml:space="preserve">70</t>
        </is>
      </c>
      <c r="B75" s="9" t="inlineStr">
        <is>
          <t xml:space="preserve">Max Verstappen — 19ème victoire de la saison avec style</t>
        </is>
      </c>
      <c r="C75" s="11" t="b">
        <v>0</v>
      </c>
      <c r="D75" s="12" t="n">
        <f>COUNTIF(C75:C75,TRUE)/1</f>
        <v>0</v>
      </c>
    </row>
    <row r="76" ht="21" customHeight="1" outlineLevel="1">
      <c r="A76" s="10" t="inlineStr">
        <is>
          <t xml:space="preserve">71</t>
        </is>
      </c>
      <c r="B76" s="9" t="inlineStr">
        <is>
          <t xml:space="preserve">Max Verstappen — Fin d’une année incroyable</t>
        </is>
      </c>
      <c r="C76" s="11" t="b">
        <v>0</v>
      </c>
      <c r="D76" s="12" t="n">
        <f>COUNTIF(C76:C76,TRUE)/1</f>
        <v>0</v>
      </c>
    </row>
    <row r="77" ht="21" customHeight="1" outlineLevel="1">
      <c r="A77" s="10" t="inlineStr">
        <is>
          <t xml:space="preserve">72</t>
        </is>
      </c>
      <c r="B77" s="9" t="inlineStr">
        <is>
          <t xml:space="preserve">Théo Pourchaire — Champion FIA F2 2023</t>
        </is>
      </c>
      <c r="C77" s="11" t="b">
        <v>0</v>
      </c>
      <c r="D77" s="12" t="n">
        <f>COUNTIF(C77:C77,TRUE)/1</f>
        <v>0</v>
      </c>
    </row>
    <row r="78" ht="7" customHeight="1"/>
  </sheetData>
  <mergeCells count="4">
    <mergeCell ref="A1:D1"/>
    <mergeCell ref="A2:D2"/>
    <mergeCell ref="A3:D3"/>
    <mergeCell ref="A5:C5"/>
  </mergeCells>
  <dataValidations count="72">
    <dataValidation sqref="C6"/>
    <dataValidation sqref="C7"/>
    <dataValidation sqref="C8"/>
    <dataValidation sqref="C9"/>
    <dataValidation sqref="C10"/>
    <dataValidation sqref="C11"/>
    <dataValidation sqref="C12"/>
    <dataValidation sqref="C13"/>
    <dataValidation sqref="C14"/>
    <dataValidation sqref="C15"/>
    <dataValidation sqref="C16"/>
    <dataValidation sqref="C17"/>
    <dataValidation sqref="C18"/>
    <dataValidation sqref="C19"/>
    <dataValidation sqref="C20"/>
    <dataValidation sqref="C21"/>
    <dataValidation sqref="C22"/>
    <dataValidation sqref="C23"/>
    <dataValidation sqref="C24"/>
    <dataValidation sqref="C25"/>
    <dataValidation sqref="C26"/>
    <dataValidation sqref="C27"/>
    <dataValidation sqref="C28"/>
    <dataValidation sqref="C29"/>
    <dataValidation sqref="C30"/>
    <dataValidation sqref="C31"/>
    <dataValidation sqref="C32"/>
    <dataValidation sqref="C33"/>
    <dataValidation sqref="C34"/>
    <dataValidation sqref="C35"/>
    <dataValidation sqref="C36"/>
    <dataValidation sqref="C37"/>
    <dataValidation sqref="C38"/>
    <dataValidation sqref="C39"/>
    <dataValidation sqref="C40"/>
    <dataValidation sqref="C41"/>
    <dataValidation sqref="C42"/>
    <dataValidation sqref="C43"/>
    <dataValidation sqref="C44"/>
    <dataValidation sqref="C45"/>
    <dataValidation sqref="C46"/>
    <dataValidation sqref="C47"/>
    <dataValidation sqref="C48"/>
    <dataValidation sqref="C49"/>
    <dataValidation sqref="C50"/>
    <dataValidation sqref="C51"/>
    <dataValidation sqref="C52"/>
    <dataValidation sqref="C53"/>
    <dataValidation sqref="C54"/>
    <dataValidation sqref="C55"/>
    <dataValidation sqref="C56"/>
    <dataValidation sqref="C57"/>
    <dataValidation sqref="C58"/>
    <dataValidation sqref="C59"/>
    <dataValidation sqref="C60"/>
    <dataValidation sqref="C61"/>
    <dataValidation sqref="C62"/>
    <dataValidation sqref="C63"/>
    <dataValidation sqref="C64"/>
    <dataValidation sqref="C65"/>
    <dataValidation sqref="C66"/>
    <dataValidation sqref="C67"/>
    <dataValidation sqref="C68"/>
    <dataValidation sqref="C69"/>
    <dataValidation sqref="C70"/>
    <dataValidation sqref="C71"/>
    <dataValidation sqref="C72"/>
    <dataValidation sqref="C73"/>
    <dataValidation sqref="C74"/>
    <dataValidation sqref="C75"/>
    <dataValidation sqref="C76"/>
    <dataValidation sqref="C77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2" baseType="lpstr">
      <vt:lpstr>Aperçu</vt:lpstr>
      <vt:lpstr>Cartes événementielles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2026-10-23T19:58:01Z</dcterms:created>
  <dcterms:modified xsi:type="dcterms:W3CDTF">2026-10-23T19:58:01Z</dcterms:modified>
  <dc:title>Topps Now F1 2023</dc:title>
</cp:coreProperties>
</file>