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featurePropertyBag/featurePropertyBag.xml" ContentType="application/vnd.ms-excel.featurepropertyba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Aperçu" sheetId="1" r:id="rId1"/>
    <sheet name="Set de base" sheetId="2" r:id="rId2"/>
    <sheet name="Autographes" sheetId="3" r:id="rId3"/>
  </sheets>
  <calcPr calcId="191029" calcMode="auto" fullCalcOnLoad="1" forceFullCalc="1"/>
</workbook>
</file>

<file path=xl/styles.xml><?xml version="1.0" encoding="utf-8"?>
<styleSheet xmlns="http://schemas.openxmlformats.org/spreadsheetml/2006/main">
  <numFmts count="1">
    <numFmt numFmtId="200" formatCode="0%"/>
  </numFmts>
  <fonts count="10">
    <font>
      <sz val="11"/>
      <name val="Aptos"/>
    </font>
    <font>
      <b/>
      <sz val="19"/>
      <color rgb="FFFFFFFF"/>
      <name val="Aptos Display"/>
    </font>
    <font>
      <b/>
      <sz val="10"/>
      <color rgb="FF17130F"/>
      <name val="Aptos"/>
    </font>
    <font>
      <b/>
      <sz val="10"/>
      <color rgb="FFD4B483"/>
      <name val="Aptos"/>
    </font>
    <font>
      <b/>
      <sz val="11"/>
      <color rgb="FFFFFFFF"/>
      <name val="Aptos"/>
    </font>
    <font>
      <sz val="10"/>
      <color rgb="FF28231D"/>
      <name val="Aptos"/>
    </font>
    <font>
      <b/>
      <sz val="16"/>
      <color rgb="FF28231D"/>
      <name val="Aptos"/>
    </font>
    <font>
      <b/>
      <sz val="9"/>
      <color rgb="FF736B62"/>
      <name val="Aptos"/>
    </font>
    <font>
      <b/>
      <sz val="12"/>
      <color rgb="FF9E7C4C"/>
      <name val="Aptos"/>
    </font>
    <font>
      <i/>
      <sz val="9"/>
      <color rgb="FF736B62"/>
      <name val="Aptos"/>
    </font>
  </fonts>
  <fills count="9">
    <fill>
      <patternFill patternType="none"/>
    </fill>
    <fill>
      <patternFill patternType="gray125"/>
    </fill>
    <fill>
      <patternFill patternType="solid">
        <fgColor rgb="FF0D0C0A"/>
        <bgColor indexed="64"/>
      </patternFill>
    </fill>
    <fill>
      <patternFill patternType="solid">
        <fgColor rgb="FFF0E7D9"/>
        <bgColor indexed="64"/>
      </patternFill>
    </fill>
    <fill>
      <patternFill patternType="solid">
        <fgColor rgb="FFF8F3EB"/>
        <bgColor indexed="64"/>
      </patternFill>
    </fill>
    <fill>
      <patternFill patternType="solid">
        <fgColor rgb="FF17130F"/>
        <bgColor indexed="64"/>
      </patternFill>
    </fill>
    <fill>
      <patternFill patternType="solid">
        <fgColor rgb="FF251E1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1E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E8DED0"/>
      </bottom>
      <diagonal/>
    </border>
    <border>
      <left/>
      <right/>
      <top/>
      <bottom style="thin">
        <color rgb="FFD4B483"/>
      </bottom>
      <diagonal/>
    </border>
    <border>
      <left/>
      <right/>
      <top style="thin">
        <color rgb="FFD4B483"/>
      </top>
      <bottom style="thin">
        <color rgb="FF3D3328"/>
      </bottom>
      <diagonal/>
    </border>
  </borders>
  <cellStyleXfs count="1">
    <xf numFmtId="0" fontId="0" fillId="0" borderId="0"/>
  </cellStyleXfs>
  <cellXfs count="16">
    <xf numFmtId="0" fontId="0" fillId="0" borderId="0" xfId="0" applyFont="1" applyFill="1" applyBorder="1"/>
    <xf numFmtId="0" fontId="1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center" vertical="center" wrapText="1"/>
    </xf>
    <xf numFmtId="200" fontId="6" fillId="7" borderId="2" xfId="0" applyFont="1" applyFill="1" applyBorder="1" applyNumberFormat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vertical="center"/>
    </xf>
    <xf numFmtId="0" fontId="5" fillId="7" borderId="1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  <extLst>
        <ext uri="{C7286773-470A-42A8-94C5-96B5CB345126}">
          <xfpb:xfComplement xmlns:xfpb="http://schemas.microsoft.com/office/spreadsheetml/2022/featurepropertybag" i="0"/>
        </ext>
      </extLst>
    </xf>
    <xf numFmtId="200" fontId="5" fillId="7" borderId="1" xfId="0" applyFont="1" applyFill="1" applyBorder="1" applyNumberFormat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microsoft.com/office/2022/11/relationships/FeaturePropertyBag" Target="featurePropertyBag/featurePropertyBag.xml"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worksheets/sheet1.xml><?xml version="1.0" encoding="utf-8"?>
<worksheet xmlns="http://schemas.openxmlformats.org/spreadsheetml/2006/main">
  <sheetViews>
    <sheetView workbookViewId="0" showGridLines="0" showOutlineSymbols="1">
      <pane ySplit="2" topLeftCell="A3" activePane="bottomLeft" state="frozen"/>
    </sheetView>
  </sheetViews>
  <sheetFormatPr defaultRowHeight="15"/>
  <cols>
    <col min="1" max="1" width="28" customWidth="1"/>
    <col min="2" max="2" width="14" customWidth="1"/>
    <col min="3" max="3" width="16" customWidth="1"/>
    <col min="4" max="4" width="16" customWidth="1"/>
    <col min="5" max="5" width="4" customWidth="1"/>
    <col min="6" max="6" width="28" customWidth="1"/>
    <col min="7" max="7" width="14" customWidth="1"/>
    <col min="8" max="8" width="16" customWidth="1"/>
  </cols>
  <sheetData>
    <row r="1" ht="38" customHeight="1">
      <c r="A1" s="1" t="inlineStr">
        <is>
          <t xml:space="preserve">Topps Lights Out F1 2026</t>
        </is>
      </c>
    </row>
    <row r="2" ht="23" customHeight="1">
      <c r="A2" s="2" t="inlineStr">
        <is>
          <t xml:space="preserve">Tracker de collection — checklist complète</t>
        </is>
      </c>
    </row>
    <row r="3" ht="8" customHeight="1"/>
    <row r="4" ht="36" customHeight="1">
      <c r="A4" s="3" t="inlineStr">
        <is>
          <t xml:space="preserve">SET DE BASE
(versions Standard)</t>
        </is>
      </c>
      <c r="C4" s="3" t="inlineStr">
        <is>
          <t xml:space="preserve">CARTES STANDARDS
(tous les onglets)</t>
        </is>
      </c>
      <c r="E4" s="3" t="inlineStr">
        <is>
          <t xml:space="preserve">PARALLÈLES
(variantes)</t>
        </is>
      </c>
      <c r="G4" s="3" t="inlineStr">
        <is>
          <t xml:space="preserve">COLLECTION TOTALE</t>
        </is>
      </c>
    </row>
    <row r="5" ht="25" customHeight="1">
      <c r="A5" s="4" t="n">
        <f>(COUNTIF('Set de base'!B6:B129,TRUE))/110</f>
        <v>0</v>
      </c>
      <c r="C5" s="4" t="n">
        <f>(COUNTIF('Set de base'!B6:B129,TRUE)+COUNTIF('Autographes'!B6:B86,TRUE))/183</f>
        <v>0</v>
      </c>
      <c r="E5" s="4" t="n">
        <f>(COUNTIF('Set de base'!C6:K129,TRUE)+COUNTIF('Autographes'!C6:I86,TRUE))/1495</f>
        <v>0</v>
      </c>
      <c r="G5" s="4" t="n">
        <f>(COUNTIF('Set de base'!B6:K129,TRUE)+COUNTIF('Autographes'!B6:I86,TRUE))/1678</f>
        <v>0</v>
      </c>
    </row>
    <row r="6" ht="25" customHeight="1"/>
    <row r="7" ht="20" customHeight="1">
      <c r="A7" s="5" t="str">
        <f>(COUNTIF('Set de base'!B6:B129,TRUE))&amp;" / 110"</f>
        <v>0 / 110</v>
      </c>
      <c r="C7" s="5" t="str">
        <f>(COUNTIF('Set de base'!B6:B129,TRUE)+COUNTIF('Autographes'!B6:B86,TRUE))&amp;" / 183"</f>
        <v>0 / 183</v>
      </c>
      <c r="E7" s="5" t="str">
        <f>(COUNTIF('Set de base'!C6:K129,TRUE)+COUNTIF('Autographes'!C6:I86,TRUE))&amp;" / 1495"</f>
        <v>0 / 1495</v>
      </c>
      <c r="G7" s="5" t="str">
        <f>(COUNTIF('Set de base'!B6:K129,TRUE)+COUNTIF('Autographes'!B6:I86,TRUE))&amp;" / 1678"</f>
        <v>0 / 1678</v>
      </c>
    </row>
    <row r="8" ht="25" customHeight="1">
      <c r="A8" s="13" t="inlineStr">
        <is>
          <t xml:space="preserve">Set de base = versions Standard de l’onglet « Set de base »  •  Cartes Standards = version principale non parallèle lorsqu’elle existe, tous onglets confondus.</t>
        </is>
      </c>
    </row>
    <row r="9" ht="8" customHeight="1"/>
    <row r="10" ht="25" customHeight="1">
      <c r="A10" s="6" t="inlineStr">
        <is>
          <t xml:space="preserve">Progression par onglet</t>
        </is>
      </c>
    </row>
    <row r="11" ht="24" customHeight="1">
      <c r="A11" s="7" t="inlineStr">
        <is>
          <t xml:space="preserve">Onglet</t>
        </is>
      </c>
      <c r="B11" s="7" t="inlineStr">
        <is>
          <t xml:space="preserve">Versions</t>
        </is>
      </c>
      <c r="C11" s="7" t="inlineStr">
        <is>
          <t xml:space="preserve">Possédées</t>
        </is>
      </c>
      <c r="D11" s="7" t="inlineStr">
        <is>
          <t xml:space="preserve">Progression</t>
        </is>
      </c>
    </row>
    <row r="12" ht="21" customHeight="1">
      <c r="A12" s="15" t="inlineStr">
        <is>
          <t xml:space="preserve">Set de base</t>
        </is>
      </c>
      <c r="B12" s="10" t="n">
        <v>1100</v>
      </c>
      <c r="C12" s="10" t="n">
        <f>COUNTIF('Set de base'!B6:K129,TRUE)</f>
        <v>0</v>
      </c>
      <c r="D12" s="12" t="n">
        <f>(COUNTIF('Set de base'!B6:K129,TRUE))/1100</f>
        <v>0</v>
      </c>
    </row>
    <row r="13" ht="21" customHeight="1">
      <c r="A13" s="15" t="inlineStr">
        <is>
          <t xml:space="preserve">Autographes</t>
        </is>
      </c>
      <c r="B13" s="10" t="n">
        <v>578</v>
      </c>
      <c r="C13" s="10" t="n">
        <f>COUNTIF('Autographes'!B6:I86,TRUE)</f>
        <v>0</v>
      </c>
      <c r="D13" s="12" t="n">
        <f>(COUNTIF('Autographes'!B6:I86,TRUE))/578</f>
        <v>0</v>
      </c>
    </row>
    <row r="16" ht="25" customHeight="1">
      <c r="A16" s="6" t="inlineStr">
        <is>
          <t xml:space="preserve">Cartes de base par pilote</t>
        </is>
      </c>
    </row>
    <row r="17" ht="24" customHeight="1">
      <c r="A17" s="7" t="inlineStr">
        <is>
          <t xml:space="preserve">Pilote</t>
        </is>
      </c>
      <c r="B17" s="7" t="inlineStr">
        <is>
          <t xml:space="preserve">Cartes de base</t>
        </is>
      </c>
      <c r="C17" s="7" t="inlineStr">
        <is>
          <t xml:space="preserve">Possédées</t>
        </is>
      </c>
      <c r="D17" s="7" t="inlineStr">
        <is>
          <t xml:space="preserve">Progression</t>
        </is>
      </c>
    </row>
    <row r="18" ht="20" customHeight="1">
      <c r="A18" s="15" t="inlineStr">
        <is>
          <t xml:space="preserve">Alexander Albon</t>
        </is>
      </c>
      <c r="B18" s="10" t="n">
        <v>4</v>
      </c>
      <c r="C18" s="10" t="n">
        <f>IF('Set de base'!B14=TRUE,1,0)+IF('Set de base'!B38=TRUE,1,0)+IF('Set de base'!B58=TRUE,1,0)+IF('Set de base'!B83=TRUE,1,0)</f>
        <v>0</v>
      </c>
      <c r="D18" s="12" t="n">
        <f>(IF('Set de base'!B14=TRUE,1,0)+IF('Set de base'!B38=TRUE,1,0)+IF('Set de base'!B58=TRUE,1,0)+IF('Set de base'!B83=TRUE,1,0))/4</f>
        <v>0</v>
      </c>
    </row>
    <row r="19" ht="20" customHeight="1">
      <c r="A19" s="15" t="inlineStr">
        <is>
          <t xml:space="preserve">Alexander Dunne</t>
        </is>
      </c>
      <c r="B19" s="10" t="n">
        <v>1</v>
      </c>
      <c r="C19" s="10" t="n">
        <f>IF('Set de base'!B125=TRUE,1,0)</f>
        <v>0</v>
      </c>
      <c r="D19" s="12" t="n">
        <f>(IF('Set de base'!B125=TRUE,1,0))/1</f>
        <v>0</v>
      </c>
    </row>
    <row r="20" ht="20" customHeight="1">
      <c r="A20" s="15" t="inlineStr">
        <is>
          <t xml:space="preserve">Arvid Lindblad</t>
        </is>
      </c>
      <c r="B20" s="10" t="n">
        <v>7</v>
      </c>
      <c r="C20" s="10" t="n">
        <f>IF('Set de base'!B25=TRUE,1,0)+IF('Set de base'!B49=TRUE,1,0)+IF('Set de base'!B63=TRUE,1,0)+IF('Set de base'!B72=TRUE,1,0)+IF('Set de base'!B94=TRUE,1,0)+IF('Set de base'!B106=TRUE,1,0)+IF('Set de base'!B116=TRUE,1,0)</f>
        <v>0</v>
      </c>
      <c r="D20" s="12" t="n">
        <f>(IF('Set de base'!B25=TRUE,1,0)+IF('Set de base'!B49=TRUE,1,0)+IF('Set de base'!B63=TRUE,1,0)+IF('Set de base'!B72=TRUE,1,0)+IF('Set de base'!B94=TRUE,1,0)+IF('Set de base'!B106=TRUE,1,0)+IF('Set de base'!B116=TRUE,1,0))/7</f>
        <v>0</v>
      </c>
    </row>
    <row r="21" ht="20" customHeight="1">
      <c r="A21" s="15" t="inlineStr">
        <is>
          <t xml:space="preserve">Carlos Sainz</t>
        </is>
      </c>
      <c r="B21" s="10" t="n">
        <v>4</v>
      </c>
      <c r="C21" s="10" t="n">
        <f>IF('Set de base'!B15=TRUE,1,0)+IF('Set de base'!B39=TRUE,1,0)+IF('Set de base'!B58=TRUE,1,0)+IF('Set de base'!B84=TRUE,1,0)</f>
        <v>0</v>
      </c>
      <c r="D21" s="12" t="n">
        <f>(IF('Set de base'!B15=TRUE,1,0)+IF('Set de base'!B39=TRUE,1,0)+IF('Set de base'!B58=TRUE,1,0)+IF('Set de base'!B84=TRUE,1,0))/4</f>
        <v>0</v>
      </c>
    </row>
    <row r="22" ht="20" customHeight="1">
      <c r="A22" s="15" t="inlineStr">
        <is>
          <t xml:space="preserve">Charles Leclerc</t>
        </is>
      </c>
      <c r="B22" s="10" t="n">
        <v>6</v>
      </c>
      <c r="C22" s="10" t="n">
        <f>IF('Set de base'!B12=TRUE,1,0)+IF('Set de base'!B36=TRUE,1,0)+IF('Set de base'!B57=TRUE,1,0)+IF('Set de base'!B69=TRUE,1,0)+IF('Set de base'!B81=TRUE,1,0)+IF('Set de base'!B102=TRUE,1,0)</f>
        <v>0</v>
      </c>
      <c r="D22" s="12" t="n">
        <f>(IF('Set de base'!B12=TRUE,1,0)+IF('Set de base'!B36=TRUE,1,0)+IF('Set de base'!B57=TRUE,1,0)+IF('Set de base'!B69=TRUE,1,0)+IF('Set de base'!B81=TRUE,1,0)+IF('Set de base'!B102=TRUE,1,0))/6</f>
        <v>0</v>
      </c>
    </row>
    <row r="23" ht="20" customHeight="1">
      <c r="A23" s="15" t="inlineStr">
        <is>
          <t xml:space="preserve">Emerson Fittipaldi</t>
        </is>
      </c>
      <c r="B23" s="10" t="n">
        <v>1</v>
      </c>
      <c r="C23" s="10" t="n">
        <f>IF('Set de base'!B126=TRUE,1,0)</f>
        <v>0</v>
      </c>
      <c r="D23" s="12" t="n">
        <f>(IF('Set de base'!B126=TRUE,1,0))/1</f>
        <v>0</v>
      </c>
    </row>
    <row r="24" ht="20" customHeight="1">
      <c r="A24" s="15" t="inlineStr">
        <is>
          <t xml:space="preserve">Esteban Ocon</t>
        </is>
      </c>
      <c r="B24" s="10" t="n">
        <v>4</v>
      </c>
      <c r="C24" s="10" t="n">
        <f>IF('Set de base'!B20=TRUE,1,0)+IF('Set de base'!B44=TRUE,1,0)+IF('Set de base'!B61=TRUE,1,0)+IF('Set de base'!B89=TRUE,1,0)</f>
        <v>0</v>
      </c>
      <c r="D24" s="12" t="n">
        <f>(IF('Set de base'!B20=TRUE,1,0)+IF('Set de base'!B44=TRUE,1,0)+IF('Set de base'!B61=TRUE,1,0)+IF('Set de base'!B89=TRUE,1,0))/4</f>
        <v>0</v>
      </c>
    </row>
    <row r="25" ht="20" customHeight="1">
      <c r="A25" s="15" t="inlineStr">
        <is>
          <t xml:space="preserve">Fernando Alonso</t>
        </is>
      </c>
      <c r="B25" s="10" t="n">
        <v>4</v>
      </c>
      <c r="C25" s="10" t="n">
        <f>IF('Set de base'!B18=TRUE,1,0)+IF('Set de base'!B42=TRUE,1,0)+IF('Set de base'!B60=TRUE,1,0)+IF('Set de base'!B87=TRUE,1,0)</f>
        <v>0</v>
      </c>
      <c r="D25" s="12" t="n">
        <f>(IF('Set de base'!B18=TRUE,1,0)+IF('Set de base'!B42=TRUE,1,0)+IF('Set de base'!B60=TRUE,1,0)+IF('Set de base'!B87=TRUE,1,0))/4</f>
        <v>0</v>
      </c>
    </row>
    <row r="26" ht="20" customHeight="1">
      <c r="A26" s="15" t="inlineStr">
        <is>
          <t xml:space="preserve">Fernando Barrichello</t>
        </is>
      </c>
      <c r="B26" s="10" t="n">
        <v>1</v>
      </c>
      <c r="C26" s="10" t="n">
        <f>IF('Set de base'!B128=TRUE,1,0)</f>
        <v>0</v>
      </c>
      <c r="D26" s="12" t="n">
        <f>(IF('Set de base'!B128=TRUE,1,0))/1</f>
        <v>0</v>
      </c>
    </row>
    <row r="27" ht="20" customHeight="1">
      <c r="A27" s="15" t="inlineStr">
        <is>
          <t xml:space="preserve">Franco Colapinto</t>
        </is>
      </c>
      <c r="B27" s="10" t="n">
        <v>5</v>
      </c>
      <c r="C27" s="10" t="n">
        <f>IF('Set de base'!B17=TRUE,1,0)+IF('Set de base'!B41=TRUE,1,0)+IF('Set de base'!B59=TRUE,1,0)+IF('Set de base'!B86=TRUE,1,0)+IF('Set de base'!B111=TRUE,1,0)</f>
        <v>0</v>
      </c>
      <c r="D27" s="12" t="n">
        <f>(IF('Set de base'!B17=TRUE,1,0)+IF('Set de base'!B41=TRUE,1,0)+IF('Set de base'!B59=TRUE,1,0)+IF('Set de base'!B86=TRUE,1,0)+IF('Set de base'!B111=TRUE,1,0))/5</f>
        <v>0</v>
      </c>
    </row>
    <row r="28" ht="20" customHeight="1">
      <c r="A28" s="15" t="inlineStr">
        <is>
          <t xml:space="preserve">Freddie Slater</t>
        </is>
      </c>
      <c r="B28" s="10" t="n">
        <v>1</v>
      </c>
      <c r="C28" s="10" t="n">
        <f>IF('Set de base'!B127=TRUE,1,0)</f>
        <v>0</v>
      </c>
      <c r="D28" s="12" t="n">
        <f>(IF('Set de base'!B127=TRUE,1,0))/1</f>
        <v>0</v>
      </c>
    </row>
    <row r="29" ht="20" customHeight="1">
      <c r="A29" s="15" t="inlineStr">
        <is>
          <t xml:space="preserve">Gabriel Bortoleto</t>
        </is>
      </c>
      <c r="B29" s="10" t="n">
        <v>6</v>
      </c>
      <c r="C29" s="10" t="n">
        <f>IF('Set de base'!B23=TRUE,1,0)+IF('Set de base'!B47=TRUE,1,0)+IF('Set de base'!B62=TRUE,1,0)+IF('Set de base'!B92=TRUE,1,0)+IF('Set de base'!B104=TRUE,1,0)+IF('Set de base'!B114=TRUE,1,0)</f>
        <v>0</v>
      </c>
      <c r="D29" s="12" t="n">
        <f>(IF('Set de base'!B23=TRUE,1,0)+IF('Set de base'!B47=TRUE,1,0)+IF('Set de base'!B62=TRUE,1,0)+IF('Set de base'!B92=TRUE,1,0)+IF('Set de base'!B104=TRUE,1,0)+IF('Set de base'!B114=TRUE,1,0))/6</f>
        <v>0</v>
      </c>
    </row>
    <row r="30" ht="20" customHeight="1">
      <c r="A30" s="15" t="inlineStr">
        <is>
          <t xml:space="preserve">Gabriele Minì</t>
        </is>
      </c>
      <c r="B30" s="10" t="n">
        <v>1</v>
      </c>
      <c r="C30" s="10" t="n">
        <f>IF('Set de base'!B123=TRUE,1,0)</f>
        <v>0</v>
      </c>
      <c r="D30" s="12" t="n">
        <f>(IF('Set de base'!B123=TRUE,1,0))/1</f>
        <v>0</v>
      </c>
    </row>
    <row r="31" ht="20" customHeight="1">
      <c r="A31" s="15" t="inlineStr">
        <is>
          <t xml:space="preserve">George Russell</t>
        </is>
      </c>
      <c r="B31" s="10" t="n">
        <v>6</v>
      </c>
      <c r="C31" s="10" t="n">
        <f>IF('Set de base'!B8=TRUE,1,0)+IF('Set de base'!B32=TRUE,1,0)+IF('Set de base'!B55=TRUE,1,0)+IF('Set de base'!B67=TRUE,1,0)+IF('Set de base'!B77=TRUE,1,0)+IF('Set de base'!B99=TRUE,1,0)</f>
        <v>0</v>
      </c>
      <c r="D31" s="12" t="n">
        <f>(IF('Set de base'!B8=TRUE,1,0)+IF('Set de base'!B32=TRUE,1,0)+IF('Set de base'!B55=TRUE,1,0)+IF('Set de base'!B67=TRUE,1,0)+IF('Set de base'!B77=TRUE,1,0)+IF('Set de base'!B99=TRUE,1,0))/6</f>
        <v>0</v>
      </c>
    </row>
    <row r="32" ht="20" customHeight="1">
      <c r="A32" s="15" t="inlineStr">
        <is>
          <t xml:space="preserve">Isack Hadjar</t>
        </is>
      </c>
      <c r="B32" s="10" t="n">
        <v>5</v>
      </c>
      <c r="C32" s="10" t="n">
        <f>IF('Set de base'!B11=TRUE,1,0)+IF('Set de base'!B35=TRUE,1,0)+IF('Set de base'!B56=TRUE,1,0)+IF('Set de base'!B80=TRUE,1,0)+IF('Set de base'!B110=TRUE,1,0)</f>
        <v>0</v>
      </c>
      <c r="D32" s="12" t="n">
        <f>(IF('Set de base'!B11=TRUE,1,0)+IF('Set de base'!B35=TRUE,1,0)+IF('Set de base'!B56=TRUE,1,0)+IF('Set de base'!B80=TRUE,1,0)+IF('Set de base'!B110=TRUE,1,0))/5</f>
        <v>0</v>
      </c>
    </row>
    <row r="33" ht="20" customHeight="1">
      <c r="A33" s="15" t="inlineStr">
        <is>
          <t xml:space="preserve">Kimi Antonelli</t>
        </is>
      </c>
      <c r="B33" s="10" t="n">
        <v>7</v>
      </c>
      <c r="C33" s="10" t="n">
        <f>IF('Set de base'!B9=TRUE,1,0)+IF('Set de base'!B33=TRUE,1,0)+IF('Set de base'!B55=TRUE,1,0)+IF('Set de base'!B68=TRUE,1,0)+IF('Set de base'!B78=TRUE,1,0)+IF('Set de base'!B100=TRUE,1,0)+IF('Set de base'!B109=TRUE,1,0)</f>
        <v>0</v>
      </c>
      <c r="D33" s="12" t="n">
        <f>(IF('Set de base'!B9=TRUE,1,0)+IF('Set de base'!B33=TRUE,1,0)+IF('Set de base'!B55=TRUE,1,0)+IF('Set de base'!B68=TRUE,1,0)+IF('Set de base'!B78=TRUE,1,0)+IF('Set de base'!B100=TRUE,1,0)+IF('Set de base'!B109=TRUE,1,0))/7</f>
        <v>0</v>
      </c>
    </row>
    <row r="34" ht="20" customHeight="1">
      <c r="A34" s="15" t="inlineStr">
        <is>
          <t xml:space="preserve">Lance Stroll</t>
        </is>
      </c>
      <c r="B34" s="10" t="n">
        <v>4</v>
      </c>
      <c r="C34" s="10" t="n">
        <f>IF('Set de base'!B19=TRUE,1,0)+IF('Set de base'!B43=TRUE,1,0)+IF('Set de base'!B60=TRUE,1,0)+IF('Set de base'!B88=TRUE,1,0)</f>
        <v>0</v>
      </c>
      <c r="D34" s="12" t="n">
        <f>(IF('Set de base'!B19=TRUE,1,0)+IF('Set de base'!B43=TRUE,1,0)+IF('Set de base'!B60=TRUE,1,0)+IF('Set de base'!B88=TRUE,1,0))/4</f>
        <v>0</v>
      </c>
    </row>
    <row r="35" ht="20" customHeight="1">
      <c r="A35" s="15" t="inlineStr">
        <is>
          <t xml:space="preserve">Lando Norris</t>
        </is>
      </c>
      <c r="B35" s="10" t="n">
        <v>4</v>
      </c>
      <c r="C35" s="10" t="n">
        <f>IF('Set de base'!B6=TRUE,1,0)+IF('Set de base'!B30=TRUE,1,0)+IF('Set de base'!B54=TRUE,1,0)+IF('Set de base'!B75=TRUE,1,0)</f>
        <v>0</v>
      </c>
      <c r="D35" s="12" t="n">
        <f>(IF('Set de base'!B6=TRUE,1,0)+IF('Set de base'!B30=TRUE,1,0)+IF('Set de base'!B54=TRUE,1,0)+IF('Set de base'!B75=TRUE,1,0))/4</f>
        <v>0</v>
      </c>
    </row>
    <row r="36" ht="20" customHeight="1">
      <c r="A36" s="15" t="inlineStr">
        <is>
          <t xml:space="preserve">Lewis Hamilton</t>
        </is>
      </c>
      <c r="B36" s="10" t="n">
        <v>6</v>
      </c>
      <c r="C36" s="10" t="n">
        <f>IF('Set de base'!B13=TRUE,1,0)+IF('Set de base'!B37=TRUE,1,0)+IF('Set de base'!B57=TRUE,1,0)+IF('Set de base'!B70=TRUE,1,0)+IF('Set de base'!B82=TRUE,1,0)+IF('Set de base'!B103=TRUE,1,0)</f>
        <v>0</v>
      </c>
      <c r="D36" s="12" t="n">
        <f>(IF('Set de base'!B13=TRUE,1,0)+IF('Set de base'!B37=TRUE,1,0)+IF('Set de base'!B57=TRUE,1,0)+IF('Set de base'!B70=TRUE,1,0)+IF('Set de base'!B82=TRUE,1,0)+IF('Set de base'!B103=TRUE,1,0))/6</f>
        <v>0</v>
      </c>
    </row>
    <row r="37" ht="20" customHeight="1">
      <c r="A37" s="15" t="inlineStr">
        <is>
          <t xml:space="preserve">Liam Lawson</t>
        </is>
      </c>
      <c r="B37" s="10" t="n">
        <v>6</v>
      </c>
      <c r="C37" s="10" t="n">
        <f>IF('Set de base'!B24=TRUE,1,0)+IF('Set de base'!B48=TRUE,1,0)+IF('Set de base'!B63=TRUE,1,0)+IF('Set de base'!B93=TRUE,1,0)+IF('Set de base'!B105=TRUE,1,0)+IF('Set de base'!B115=TRUE,1,0)</f>
        <v>0</v>
      </c>
      <c r="D37" s="12" t="n">
        <f>(IF('Set de base'!B24=TRUE,1,0)+IF('Set de base'!B48=TRUE,1,0)+IF('Set de base'!B63=TRUE,1,0)+IF('Set de base'!B93=TRUE,1,0)+IF('Set de base'!B105=TRUE,1,0)+IF('Set de base'!B115=TRUE,1,0))/6</f>
        <v>0</v>
      </c>
    </row>
    <row r="38" ht="20" customHeight="1">
      <c r="A38" s="15" t="inlineStr">
        <is>
          <t xml:space="preserve">Max Verstappen</t>
        </is>
      </c>
      <c r="B38" s="10" t="n">
        <v>5</v>
      </c>
      <c r="C38" s="10" t="n">
        <f>IF('Set de base'!B10=TRUE,1,0)+IF('Set de base'!B34=TRUE,1,0)+IF('Set de base'!B56=TRUE,1,0)+IF('Set de base'!B79=TRUE,1,0)+IF('Set de base'!B101=TRUE,1,0)</f>
        <v>0</v>
      </c>
      <c r="D38" s="12" t="n">
        <f>(IF('Set de base'!B10=TRUE,1,0)+IF('Set de base'!B34=TRUE,1,0)+IF('Set de base'!B56=TRUE,1,0)+IF('Set de base'!B79=TRUE,1,0)+IF('Set de base'!B101=TRUE,1,0))/5</f>
        <v>0</v>
      </c>
    </row>
    <row r="39" ht="20" customHeight="1">
      <c r="A39" s="15" t="inlineStr">
        <is>
          <t xml:space="preserve">Nico Hülkenberg</t>
        </is>
      </c>
      <c r="B39" s="10" t="n">
        <v>5</v>
      </c>
      <c r="C39" s="10" t="n">
        <f>IF('Set de base'!B22=TRUE,1,0)+IF('Set de base'!B46=TRUE,1,0)+IF('Set de base'!B62=TRUE,1,0)+IF('Set de base'!B91=TRUE,1,0)+IF('Set de base'!B113=TRUE,1,0)</f>
        <v>0</v>
      </c>
      <c r="D39" s="12" t="n">
        <f>(IF('Set de base'!B22=TRUE,1,0)+IF('Set de base'!B46=TRUE,1,0)+IF('Set de base'!B62=TRUE,1,0)+IF('Set de base'!B91=TRUE,1,0)+IF('Set de base'!B113=TRUE,1,0))/5</f>
        <v>0</v>
      </c>
    </row>
    <row r="40" ht="20" customHeight="1">
      <c r="A40" s="15" t="inlineStr">
        <is>
          <t xml:space="preserve">Nikola Tsolov</t>
        </is>
      </c>
      <c r="B40" s="10" t="n">
        <v>1</v>
      </c>
      <c r="C40" s="10" t="n">
        <f>IF('Set de base'!B122=TRUE,1,0)</f>
        <v>0</v>
      </c>
      <c r="D40" s="12" t="n">
        <f>(IF('Set de base'!B122=TRUE,1,0))/1</f>
        <v>0</v>
      </c>
    </row>
    <row r="41" ht="20" customHeight="1">
      <c r="A41" s="15" t="inlineStr">
        <is>
          <t xml:space="preserve">Oliver Bearman</t>
        </is>
      </c>
      <c r="B41" s="10" t="n">
        <v>6</v>
      </c>
      <c r="C41" s="10" t="n">
        <f>IF('Set de base'!B21=TRUE,1,0)+IF('Set de base'!B45=TRUE,1,0)+IF('Set de base'!B61=TRUE,1,0)+IF('Set de base'!B71=TRUE,1,0)+IF('Set de base'!B90=TRUE,1,0)+IF('Set de base'!B112=TRUE,1,0)</f>
        <v>0</v>
      </c>
      <c r="D41" s="12" t="n">
        <f>(IF('Set de base'!B21=TRUE,1,0)+IF('Set de base'!B45=TRUE,1,0)+IF('Set de base'!B61=TRUE,1,0)+IF('Set de base'!B71=TRUE,1,0)+IF('Set de base'!B90=TRUE,1,0)+IF('Set de base'!B112=TRUE,1,0))/6</f>
        <v>0</v>
      </c>
    </row>
    <row r="42" ht="20" customHeight="1">
      <c r="A42" s="15" t="inlineStr">
        <is>
          <t xml:space="preserve">Oscar Piastri</t>
        </is>
      </c>
      <c r="B42" s="10" t="n">
        <v>4</v>
      </c>
      <c r="C42" s="10" t="n">
        <f>IF('Set de base'!B7=TRUE,1,0)+IF('Set de base'!B31=TRUE,1,0)+IF('Set de base'!B54=TRUE,1,0)+IF('Set de base'!B76=TRUE,1,0)</f>
        <v>0</v>
      </c>
      <c r="D42" s="12" t="n">
        <f>(IF('Set de base'!B7=TRUE,1,0)+IF('Set de base'!B31=TRUE,1,0)+IF('Set de base'!B54=TRUE,1,0)+IF('Set de base'!B76=TRUE,1,0))/4</f>
        <v>0</v>
      </c>
    </row>
    <row r="43" ht="20" customHeight="1">
      <c r="A43" s="15" t="inlineStr">
        <is>
          <t xml:space="preserve">Pierre Gasly</t>
        </is>
      </c>
      <c r="B43" s="10" t="n">
        <v>4</v>
      </c>
      <c r="C43" s="10" t="n">
        <f>IF('Set de base'!B16=TRUE,1,0)+IF('Set de base'!B40=TRUE,1,0)+IF('Set de base'!B59=TRUE,1,0)+IF('Set de base'!B85=TRUE,1,0)</f>
        <v>0</v>
      </c>
      <c r="D43" s="12" t="n">
        <f>(IF('Set de base'!B16=TRUE,1,0)+IF('Set de base'!B40=TRUE,1,0)+IF('Set de base'!B59=TRUE,1,0)+IF('Set de base'!B85=TRUE,1,0))/4</f>
        <v>0</v>
      </c>
    </row>
    <row r="44" ht="20" customHeight="1">
      <c r="A44" s="15" t="inlineStr">
        <is>
          <t xml:space="preserve">Rafael Câmara</t>
        </is>
      </c>
      <c r="B44" s="10" t="n">
        <v>1</v>
      </c>
      <c r="C44" s="10" t="n">
        <f>IF('Set de base'!B121=TRUE,1,0)</f>
        <v>0</v>
      </c>
      <c r="D44" s="12" t="n">
        <f>(IF('Set de base'!B121=TRUE,1,0))/1</f>
        <v>0</v>
      </c>
    </row>
    <row r="45" ht="20" customHeight="1">
      <c r="A45" s="15" t="inlineStr">
        <is>
          <t xml:space="preserve">Sebastián Montoya</t>
        </is>
      </c>
      <c r="B45" s="10" t="n">
        <v>1</v>
      </c>
      <c r="C45" s="10" t="n">
        <f>IF('Set de base'!B124=TRUE,1,0)</f>
        <v>0</v>
      </c>
      <c r="D45" s="12" t="n">
        <f>(IF('Set de base'!B124=TRUE,1,0))/1</f>
        <v>0</v>
      </c>
    </row>
    <row r="46" ht="20" customHeight="1">
      <c r="A46" s="15" t="inlineStr">
        <is>
          <t xml:space="preserve">Sergio Pérez</t>
        </is>
      </c>
      <c r="B46" s="10" t="n">
        <v>5</v>
      </c>
      <c r="C46" s="10" t="n">
        <f>IF('Set de base'!B26=TRUE,1,0)+IF('Set de base'!B50=TRUE,1,0)+IF('Set de base'!B64=TRUE,1,0)+IF('Set de base'!B95=TRUE,1,0)+IF('Set de base'!B117=TRUE,1,0)</f>
        <v>0</v>
      </c>
      <c r="D46" s="12" t="n">
        <f>(IF('Set de base'!B26=TRUE,1,0)+IF('Set de base'!B50=TRUE,1,0)+IF('Set de base'!B64=TRUE,1,0)+IF('Set de base'!B95=TRUE,1,0)+IF('Set de base'!B117=TRUE,1,0))/5</f>
        <v>0</v>
      </c>
    </row>
    <row r="47" ht="20" customHeight="1">
      <c r="A47" s="15" t="inlineStr">
        <is>
          <t xml:space="preserve">Ugo Ugochukwu</t>
        </is>
      </c>
      <c r="B47" s="10" t="n">
        <v>1</v>
      </c>
      <c r="C47" s="10" t="n">
        <f>IF('Set de base'!B129=TRUE,1,0)</f>
        <v>0</v>
      </c>
      <c r="D47" s="12" t="n">
        <f>(IF('Set de base'!B129=TRUE,1,0))/1</f>
        <v>0</v>
      </c>
    </row>
    <row r="48" ht="20" customHeight="1">
      <c r="A48" s="15" t="inlineStr">
        <is>
          <t xml:space="preserve">Valtteri Bottas</t>
        </is>
      </c>
      <c r="B48" s="10" t="n">
        <v>5</v>
      </c>
      <c r="C48" s="10" t="n">
        <f>IF('Set de base'!B27=TRUE,1,0)+IF('Set de base'!B51=TRUE,1,0)+IF('Set de base'!B64=TRUE,1,0)+IF('Set de base'!B96=TRUE,1,0)+IF('Set de base'!B118=TRUE,1,0)</f>
        <v>0</v>
      </c>
      <c r="D48" s="12" t="n">
        <f>(IF('Set de base'!B27=TRUE,1,0)+IF('Set de base'!B51=TRUE,1,0)+IF('Set de base'!B64=TRUE,1,0)+IF('Set de base'!B96=TRUE,1,0)+IF('Set de base'!B118=TRUE,1,0))/5</f>
        <v>0</v>
      </c>
    </row>
  </sheetData>
  <mergeCells count="17">
    <mergeCell ref="A1:H1"/>
    <mergeCell ref="A2:H2"/>
    <mergeCell ref="A4:B4"/>
    <mergeCell ref="C4:D4"/>
    <mergeCell ref="E4:F4"/>
    <mergeCell ref="G4:H4"/>
    <mergeCell ref="A5:B6"/>
    <mergeCell ref="A7:B7"/>
    <mergeCell ref="C5:D6"/>
    <mergeCell ref="C7:D7"/>
    <mergeCell ref="E5:F6"/>
    <mergeCell ref="E7:F7"/>
    <mergeCell ref="G5:H6"/>
    <mergeCell ref="G7:H7"/>
    <mergeCell ref="A8:H8"/>
    <mergeCell ref="A10:D10"/>
    <mergeCell ref="A16:D16"/>
  </mergeCells>
  <pageMargins left="0.35" right="0.35" top="0.5" bottom="0.5" header="0.2" footer="0.2"/>
</worksheet>
</file>

<file path=xl/worksheets/sheet2.xml><?xml version="1.0" encoding="utf-8"?>
<worksheet xmlns="http://schemas.openxmlformats.org/spreadsheetml/2006/main">
  <sheetPr>
    <outlinePr summaryBelow="0" summaryRight="1"/>
  </sheetPr>
  <sheetViews>
    <sheetView workbookViewId="0" showGridLines="0" showOutlineSymbols="1">
      <pane xSplit="1" ySplit="4" topLeftCell="B5" activePane="bottomRight" state="frozen"/>
    </sheetView>
  </sheetViews>
  <sheetFormatPr defaultRowHeight="15" outlineLevelRow="1"/>
  <cols>
    <col min="1" max="1" width="36" customWidth="1"/>
    <col min="2" max="2" width="11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4" customWidth="1"/>
  </cols>
  <sheetData>
    <row r="1" ht="36" customHeight="1">
      <c r="A1" s="1" t="inlineStr">
        <is>
          <t xml:space="preserve">Topps Lights Out F1 2026 — Set de base</t>
        </is>
      </c>
    </row>
    <row r="2" ht="23" customHeight="1">
      <c r="A2" s="2" t="inlineStr">
        <is>
          <t xml:space="preserve">Suivi de collection — checklist complète</t>
        </is>
      </c>
    </row>
    <row r="3" ht="24" customHeight="1">
      <c r="A3" s="13" t="inlineStr">
        <is>
          <t xml:space="preserve">Cochez les cartes possédées. Utilisez les boutons − / + à gauche pour replier ou déplier chaque subset.</t>
        </is>
      </c>
    </row>
    <row r="4" ht="38" customHeight="1">
      <c r="A4" s="7" t="inlineStr">
        <is>
          <t xml:space="preserve">Carte</t>
        </is>
      </c>
      <c r="B4" s="7" t="inlineStr">
        <is>
          <t xml:space="preserve">Standard</t>
        </is>
      </c>
      <c r="C4" s="7" t="inlineStr">
        <is>
          <t xml:space="preserve">Green /99</t>
        </is>
      </c>
      <c r="D4" s="7" t="inlineStr">
        <is>
          <t xml:space="preserve">Purple /75</t>
        </is>
      </c>
      <c r="E4" s="7" t="inlineStr">
        <is>
          <t xml:space="preserve">Gold /50</t>
        </is>
      </c>
      <c r="F4" s="7" t="inlineStr">
        <is>
          <t xml:space="preserve">Orange /25</t>
        </is>
      </c>
      <c r="G4" s="7" t="inlineStr">
        <is>
          <t xml:space="preserve">Black /10</t>
        </is>
      </c>
      <c r="H4" s="7" t="inlineStr">
        <is>
          <t xml:space="preserve">Red /5</t>
        </is>
      </c>
      <c r="I4" s="7" t="inlineStr">
        <is>
          <t xml:space="preserve">Silver Framed /5</t>
        </is>
      </c>
      <c r="J4" s="7" t="inlineStr">
        <is>
          <t xml:space="preserve">Foilfractor /1</t>
        </is>
      </c>
      <c r="K4" s="7" t="inlineStr">
        <is>
          <t xml:space="preserve">Gold Framed /1</t>
        </is>
      </c>
      <c r="L4" s="7" t="inlineStr">
        <is>
          <t xml:space="preserve">Progression</t>
        </is>
      </c>
    </row>
    <row r="5" ht="27" customHeight="1">
      <c r="A5" s="8" t="inlineStr">
        <is>
          <t xml:space="preserve">LIGHTS OUT  ·  22 cartes</t>
        </is>
      </c>
      <c r="L5" s="12" t="n">
        <f>COUNTIF(B6:K27,TRUE)/220</f>
        <v>0</v>
      </c>
    </row>
    <row r="6" ht="21" customHeight="1" outlineLevel="1">
      <c r="A6" s="9" t="inlineStr">
        <is>
          <t xml:space="preserve">Lando Norris</t>
        </is>
      </c>
      <c r="B6" s="11" t="b">
        <v>0</v>
      </c>
      <c r="C6" s="11" t="b">
        <v>0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0</v>
      </c>
      <c r="I6" s="11" t="b">
        <v>0</v>
      </c>
      <c r="J6" s="11" t="b">
        <v>0</v>
      </c>
      <c r="K6" s="11" t="b">
        <v>0</v>
      </c>
      <c r="L6" s="12" t="n">
        <f>COUNTIF(B6:K6,TRUE)/10</f>
        <v>0</v>
      </c>
    </row>
    <row r="7" ht="21" customHeight="1" outlineLevel="1">
      <c r="A7" s="9" t="inlineStr">
        <is>
          <t xml:space="preserve">Oscar Piastri</t>
        </is>
      </c>
      <c r="B7" s="11" t="b">
        <v>0</v>
      </c>
      <c r="C7" s="11" t="b">
        <v>0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0</v>
      </c>
      <c r="I7" s="11" t="b">
        <v>0</v>
      </c>
      <c r="J7" s="11" t="b">
        <v>0</v>
      </c>
      <c r="K7" s="11" t="b">
        <v>0</v>
      </c>
      <c r="L7" s="12" t="n">
        <f>COUNTIF(B7:K7,TRUE)/10</f>
        <v>0</v>
      </c>
    </row>
    <row r="8" ht="21" customHeight="1" outlineLevel="1">
      <c r="A8" s="9" t="inlineStr">
        <is>
          <t xml:space="preserve">George Russell</t>
        </is>
      </c>
      <c r="B8" s="11" t="b">
        <v>0</v>
      </c>
      <c r="C8" s="11" t="b">
        <v>0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0</v>
      </c>
      <c r="I8" s="11" t="b">
        <v>0</v>
      </c>
      <c r="J8" s="11" t="b">
        <v>0</v>
      </c>
      <c r="K8" s="11" t="b">
        <v>0</v>
      </c>
      <c r="L8" s="12" t="n">
        <f>COUNTIF(B8:K8,TRUE)/10</f>
        <v>0</v>
      </c>
    </row>
    <row r="9" ht="21" customHeight="1" outlineLevel="1">
      <c r="A9" s="9" t="inlineStr">
        <is>
          <t xml:space="preserve">Kimi Antonelli</t>
        </is>
      </c>
      <c r="B9" s="11" t="b">
        <v>0</v>
      </c>
      <c r="C9" s="11" t="b">
        <v>0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0</v>
      </c>
      <c r="I9" s="11" t="b">
        <v>0</v>
      </c>
      <c r="J9" s="11" t="b">
        <v>0</v>
      </c>
      <c r="K9" s="11" t="b">
        <v>0</v>
      </c>
      <c r="L9" s="12" t="n">
        <f>COUNTIF(B9:K9,TRUE)/10</f>
        <v>0</v>
      </c>
    </row>
    <row r="10" ht="21" customHeight="1" outlineLevel="1">
      <c r="A10" s="9" t="inlineStr">
        <is>
          <t xml:space="preserve">Max Verstappen</t>
        </is>
      </c>
      <c r="B10" s="11" t="b">
        <v>0</v>
      </c>
      <c r="C10" s="11" t="b">
        <v>0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 t="b">
        <v>0</v>
      </c>
      <c r="K10" s="11" t="b">
        <v>0</v>
      </c>
      <c r="L10" s="12" t="n">
        <f>COUNTIF(B10:K10,TRUE)/10</f>
        <v>0</v>
      </c>
    </row>
    <row r="11" ht="21" customHeight="1" outlineLevel="1">
      <c r="A11" s="9" t="inlineStr">
        <is>
          <t xml:space="preserve">Isack Hadjar</t>
        </is>
      </c>
      <c r="B11" s="11" t="b">
        <v>0</v>
      </c>
      <c r="C11" s="11" t="b">
        <v>0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 t="b">
        <v>0</v>
      </c>
      <c r="K11" s="11" t="b">
        <v>0</v>
      </c>
      <c r="L11" s="12" t="n">
        <f>COUNTIF(B11:K11,TRUE)/10</f>
        <v>0</v>
      </c>
    </row>
    <row r="12" ht="21" customHeight="1" outlineLevel="1">
      <c r="A12" s="9" t="inlineStr">
        <is>
          <t xml:space="preserve">Charles Leclerc</t>
        </is>
      </c>
      <c r="B12" s="11" t="b">
        <v>0</v>
      </c>
      <c r="C12" s="11" t="b">
        <v>0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 t="b">
        <v>0</v>
      </c>
      <c r="K12" s="11" t="b">
        <v>0</v>
      </c>
      <c r="L12" s="12" t="n">
        <f>COUNTIF(B12:K12,TRUE)/10</f>
        <v>0</v>
      </c>
    </row>
    <row r="13" ht="21" customHeight="1" outlineLevel="1">
      <c r="A13" s="9" t="inlineStr">
        <is>
          <t xml:space="preserve">Lewis Hamilton</t>
        </is>
      </c>
      <c r="B13" s="11" t="b">
        <v>0</v>
      </c>
      <c r="C13" s="11" t="b">
        <v>0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0</v>
      </c>
      <c r="I13" s="11" t="b">
        <v>0</v>
      </c>
      <c r="J13" s="11" t="b">
        <v>0</v>
      </c>
      <c r="K13" s="11" t="b">
        <v>0</v>
      </c>
      <c r="L13" s="12" t="n">
        <f>COUNTIF(B13:K13,TRUE)/10</f>
        <v>0</v>
      </c>
    </row>
    <row r="14" ht="21" customHeight="1" outlineLevel="1">
      <c r="A14" s="9" t="inlineStr">
        <is>
          <t xml:space="preserve">Alexander Albon</t>
        </is>
      </c>
      <c r="B14" s="11" t="b">
        <v>0</v>
      </c>
      <c r="C14" s="11" t="b">
        <v>0</v>
      </c>
      <c r="D14" s="11" t="b">
        <v>0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1" t="b">
        <v>0</v>
      </c>
      <c r="K14" s="11" t="b">
        <v>0</v>
      </c>
      <c r="L14" s="12" t="n">
        <f>COUNTIF(B14:K14,TRUE)/10</f>
        <v>0</v>
      </c>
    </row>
    <row r="15" ht="21" customHeight="1" outlineLevel="1">
      <c r="A15" s="9" t="inlineStr">
        <is>
          <t xml:space="preserve">Carlos Sainz</t>
        </is>
      </c>
      <c r="B15" s="11" t="b">
        <v>0</v>
      </c>
      <c r="C15" s="11" t="b">
        <v>0</v>
      </c>
      <c r="D15" s="11" t="b">
        <v>0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1" t="b">
        <v>0</v>
      </c>
      <c r="K15" s="11" t="b">
        <v>0</v>
      </c>
      <c r="L15" s="12" t="n">
        <f>COUNTIF(B15:K15,TRUE)/10</f>
        <v>0</v>
      </c>
    </row>
    <row r="16" ht="21" customHeight="1" outlineLevel="1">
      <c r="A16" s="9" t="inlineStr">
        <is>
          <t xml:space="preserve">Pierre Gasly</t>
        </is>
      </c>
      <c r="B16" s="11" t="b">
        <v>0</v>
      </c>
      <c r="C16" s="11" t="b">
        <v>0</v>
      </c>
      <c r="D16" s="11" t="b">
        <v>0</v>
      </c>
      <c r="E16" s="11" t="b">
        <v>0</v>
      </c>
      <c r="F16" s="11" t="b">
        <v>0</v>
      </c>
      <c r="G16" s="11" t="b">
        <v>0</v>
      </c>
      <c r="H16" s="11" t="b">
        <v>0</v>
      </c>
      <c r="I16" s="11" t="b">
        <v>0</v>
      </c>
      <c r="J16" s="11" t="b">
        <v>0</v>
      </c>
      <c r="K16" s="11" t="b">
        <v>0</v>
      </c>
      <c r="L16" s="12" t="n">
        <f>COUNTIF(B16:K16,TRUE)/10</f>
        <v>0</v>
      </c>
    </row>
    <row r="17" ht="21" customHeight="1" outlineLevel="1">
      <c r="A17" s="9" t="inlineStr">
        <is>
          <t xml:space="preserve">Franco Colapinto</t>
        </is>
      </c>
      <c r="B17" s="11" t="b">
        <v>0</v>
      </c>
      <c r="C17" s="11" t="b">
        <v>0</v>
      </c>
      <c r="D17" s="11" t="b">
        <v>0</v>
      </c>
      <c r="E17" s="11" t="b">
        <v>0</v>
      </c>
      <c r="F17" s="11" t="b">
        <v>0</v>
      </c>
      <c r="G17" s="11" t="b">
        <v>0</v>
      </c>
      <c r="H17" s="11" t="b">
        <v>0</v>
      </c>
      <c r="I17" s="11" t="b">
        <v>0</v>
      </c>
      <c r="J17" s="11" t="b">
        <v>0</v>
      </c>
      <c r="K17" s="11" t="b">
        <v>0</v>
      </c>
      <c r="L17" s="12" t="n">
        <f>COUNTIF(B17:K17,TRUE)/10</f>
        <v>0</v>
      </c>
    </row>
    <row r="18" ht="21" customHeight="1" outlineLevel="1">
      <c r="A18" s="9" t="inlineStr">
        <is>
          <t xml:space="preserve">Fernando Alonso</t>
        </is>
      </c>
      <c r="B18" s="11" t="b">
        <v>0</v>
      </c>
      <c r="C18" s="11" t="b">
        <v>0</v>
      </c>
      <c r="D18" s="11" t="b">
        <v>0</v>
      </c>
      <c r="E18" s="11" t="b">
        <v>0</v>
      </c>
      <c r="F18" s="11" t="b">
        <v>0</v>
      </c>
      <c r="G18" s="11" t="b">
        <v>0</v>
      </c>
      <c r="H18" s="11" t="b">
        <v>0</v>
      </c>
      <c r="I18" s="11" t="b">
        <v>0</v>
      </c>
      <c r="J18" s="11" t="b">
        <v>0</v>
      </c>
      <c r="K18" s="11" t="b">
        <v>0</v>
      </c>
      <c r="L18" s="12" t="n">
        <f>COUNTIF(B18:K18,TRUE)/10</f>
        <v>0</v>
      </c>
    </row>
    <row r="19" ht="21" customHeight="1" outlineLevel="1">
      <c r="A19" s="9" t="inlineStr">
        <is>
          <t xml:space="preserve">Lance Stroll</t>
        </is>
      </c>
      <c r="B19" s="11" t="b">
        <v>0</v>
      </c>
      <c r="C19" s="11" t="b">
        <v>0</v>
      </c>
      <c r="D19" s="11" t="b">
        <v>0</v>
      </c>
      <c r="E19" s="11" t="b">
        <v>0</v>
      </c>
      <c r="F19" s="11" t="b">
        <v>0</v>
      </c>
      <c r="G19" s="11" t="b">
        <v>0</v>
      </c>
      <c r="H19" s="11" t="b">
        <v>0</v>
      </c>
      <c r="I19" s="11" t="b">
        <v>0</v>
      </c>
      <c r="J19" s="11" t="b">
        <v>0</v>
      </c>
      <c r="K19" s="11" t="b">
        <v>0</v>
      </c>
      <c r="L19" s="12" t="n">
        <f>COUNTIF(B19:K19,TRUE)/10</f>
        <v>0</v>
      </c>
    </row>
    <row r="20" ht="21" customHeight="1" outlineLevel="1">
      <c r="A20" s="9" t="inlineStr">
        <is>
          <t xml:space="preserve">Esteban Ocon</t>
        </is>
      </c>
      <c r="B20" s="11" t="b">
        <v>0</v>
      </c>
      <c r="C20" s="11" t="b">
        <v>0</v>
      </c>
      <c r="D20" s="11" t="b">
        <v>0</v>
      </c>
      <c r="E20" s="11" t="b">
        <v>0</v>
      </c>
      <c r="F20" s="11" t="b">
        <v>0</v>
      </c>
      <c r="G20" s="11" t="b">
        <v>0</v>
      </c>
      <c r="H20" s="11" t="b">
        <v>0</v>
      </c>
      <c r="I20" s="11" t="b">
        <v>0</v>
      </c>
      <c r="J20" s="11" t="b">
        <v>0</v>
      </c>
      <c r="K20" s="11" t="b">
        <v>0</v>
      </c>
      <c r="L20" s="12" t="n">
        <f>COUNTIF(B20:K20,TRUE)/10</f>
        <v>0</v>
      </c>
    </row>
    <row r="21" ht="21" customHeight="1" outlineLevel="1">
      <c r="A21" s="9" t="inlineStr">
        <is>
          <t xml:space="preserve">Oliver Bearman</t>
        </is>
      </c>
      <c r="B21" s="11" t="b">
        <v>0</v>
      </c>
      <c r="C21" s="11" t="b">
        <v>0</v>
      </c>
      <c r="D21" s="11" t="b">
        <v>0</v>
      </c>
      <c r="E21" s="11" t="b">
        <v>0</v>
      </c>
      <c r="F21" s="11" t="b">
        <v>0</v>
      </c>
      <c r="G21" s="11" t="b">
        <v>0</v>
      </c>
      <c r="H21" s="11" t="b">
        <v>0</v>
      </c>
      <c r="I21" s="11" t="b">
        <v>0</v>
      </c>
      <c r="J21" s="11" t="b">
        <v>0</v>
      </c>
      <c r="K21" s="11" t="b">
        <v>0</v>
      </c>
      <c r="L21" s="12" t="n">
        <f>COUNTIF(B21:K21,TRUE)/10</f>
        <v>0</v>
      </c>
    </row>
    <row r="22" ht="21" customHeight="1" outlineLevel="1">
      <c r="A22" s="9" t="inlineStr">
        <is>
          <t xml:space="preserve">Nico Hülkenberg</t>
        </is>
      </c>
      <c r="B22" s="11" t="b">
        <v>0</v>
      </c>
      <c r="C22" s="11" t="b">
        <v>0</v>
      </c>
      <c r="D22" s="11" t="b">
        <v>0</v>
      </c>
      <c r="E22" s="11" t="b">
        <v>0</v>
      </c>
      <c r="F22" s="11" t="b">
        <v>0</v>
      </c>
      <c r="G22" s="11" t="b">
        <v>0</v>
      </c>
      <c r="H22" s="11" t="b">
        <v>0</v>
      </c>
      <c r="I22" s="11" t="b">
        <v>0</v>
      </c>
      <c r="J22" s="11" t="b">
        <v>0</v>
      </c>
      <c r="K22" s="11" t="b">
        <v>0</v>
      </c>
      <c r="L22" s="12" t="n">
        <f>COUNTIF(B22:K22,TRUE)/10</f>
        <v>0</v>
      </c>
    </row>
    <row r="23" ht="21" customHeight="1" outlineLevel="1">
      <c r="A23" s="9" t="inlineStr">
        <is>
          <t xml:space="preserve">Gabriel Bortoleto</t>
        </is>
      </c>
      <c r="B23" s="11" t="b">
        <v>0</v>
      </c>
      <c r="C23" s="11" t="b">
        <v>0</v>
      </c>
      <c r="D23" s="11" t="b">
        <v>0</v>
      </c>
      <c r="E23" s="11" t="b">
        <v>0</v>
      </c>
      <c r="F23" s="11" t="b">
        <v>0</v>
      </c>
      <c r="G23" s="11" t="b">
        <v>0</v>
      </c>
      <c r="H23" s="11" t="b">
        <v>0</v>
      </c>
      <c r="I23" s="11" t="b">
        <v>0</v>
      </c>
      <c r="J23" s="11" t="b">
        <v>0</v>
      </c>
      <c r="K23" s="11" t="b">
        <v>0</v>
      </c>
      <c r="L23" s="12" t="n">
        <f>COUNTIF(B23:K23,TRUE)/10</f>
        <v>0</v>
      </c>
    </row>
    <row r="24" ht="21" customHeight="1" outlineLevel="1">
      <c r="A24" s="9" t="inlineStr">
        <is>
          <t xml:space="preserve">Liam Lawson</t>
        </is>
      </c>
      <c r="B24" s="11" t="b">
        <v>0</v>
      </c>
      <c r="C24" s="11" t="b">
        <v>0</v>
      </c>
      <c r="D24" s="11" t="b">
        <v>0</v>
      </c>
      <c r="E24" s="11" t="b">
        <v>0</v>
      </c>
      <c r="F24" s="11" t="b">
        <v>0</v>
      </c>
      <c r="G24" s="11" t="b">
        <v>0</v>
      </c>
      <c r="H24" s="11" t="b">
        <v>0</v>
      </c>
      <c r="I24" s="11" t="b">
        <v>0</v>
      </c>
      <c r="J24" s="11" t="b">
        <v>0</v>
      </c>
      <c r="K24" s="11" t="b">
        <v>0</v>
      </c>
      <c r="L24" s="12" t="n">
        <f>COUNTIF(B24:K24,TRUE)/10</f>
        <v>0</v>
      </c>
    </row>
    <row r="25" ht="21" customHeight="1" outlineLevel="1">
      <c r="A25" s="9" t="inlineStr">
        <is>
          <t xml:space="preserve">Arvid Lindblad (RC)</t>
        </is>
      </c>
      <c r="B25" s="11" t="b">
        <v>0</v>
      </c>
      <c r="C25" s="11" t="b">
        <v>0</v>
      </c>
      <c r="D25" s="11" t="b">
        <v>0</v>
      </c>
      <c r="E25" s="11" t="b">
        <v>0</v>
      </c>
      <c r="F25" s="11" t="b">
        <v>0</v>
      </c>
      <c r="G25" s="11" t="b">
        <v>0</v>
      </c>
      <c r="H25" s="11" t="b">
        <v>0</v>
      </c>
      <c r="I25" s="11" t="b">
        <v>0</v>
      </c>
      <c r="J25" s="11" t="b">
        <v>0</v>
      </c>
      <c r="K25" s="11" t="b">
        <v>0</v>
      </c>
      <c r="L25" s="12" t="n">
        <f>COUNTIF(B25:K25,TRUE)/10</f>
        <v>0</v>
      </c>
    </row>
    <row r="26" ht="21" customHeight="1" outlineLevel="1">
      <c r="A26" s="9" t="inlineStr">
        <is>
          <t xml:space="preserve">Sergio Pérez</t>
        </is>
      </c>
      <c r="B26" s="11" t="b">
        <v>0</v>
      </c>
      <c r="C26" s="11" t="b">
        <v>0</v>
      </c>
      <c r="D26" s="11" t="b">
        <v>0</v>
      </c>
      <c r="E26" s="11" t="b">
        <v>0</v>
      </c>
      <c r="F26" s="11" t="b">
        <v>0</v>
      </c>
      <c r="G26" s="11" t="b">
        <v>0</v>
      </c>
      <c r="H26" s="11" t="b">
        <v>0</v>
      </c>
      <c r="I26" s="11" t="b">
        <v>0</v>
      </c>
      <c r="J26" s="11" t="b">
        <v>0</v>
      </c>
      <c r="K26" s="11" t="b">
        <v>0</v>
      </c>
      <c r="L26" s="12" t="n">
        <f>COUNTIF(B26:K26,TRUE)/10</f>
        <v>0</v>
      </c>
    </row>
    <row r="27" ht="21" customHeight="1" outlineLevel="1">
      <c r="A27" s="9" t="inlineStr">
        <is>
          <t xml:space="preserve">Valtteri Bottas</t>
        </is>
      </c>
      <c r="B27" s="11" t="b">
        <v>0</v>
      </c>
      <c r="C27" s="11" t="b">
        <v>0</v>
      </c>
      <c r="D27" s="11" t="b">
        <v>0</v>
      </c>
      <c r="E27" s="11" t="b">
        <v>0</v>
      </c>
      <c r="F27" s="11" t="b">
        <v>0</v>
      </c>
      <c r="G27" s="11" t="b">
        <v>0</v>
      </c>
      <c r="H27" s="11" t="b">
        <v>0</v>
      </c>
      <c r="I27" s="11" t="b">
        <v>0</v>
      </c>
      <c r="J27" s="11" t="b">
        <v>0</v>
      </c>
      <c r="K27" s="11" t="b">
        <v>0</v>
      </c>
      <c r="L27" s="12" t="n">
        <f>COUNTIF(B27:K27,TRUE)/10</f>
        <v>0</v>
      </c>
    </row>
    <row r="28" ht="7" customHeight="1"/>
    <row r="29" ht="27" customHeight="1">
      <c r="A29" s="8" t="inlineStr">
        <is>
          <t xml:space="preserve">NERO  ·  22 cartes</t>
        </is>
      </c>
      <c r="L29" s="12" t="n">
        <f>COUNTIF(B30:K51,TRUE)/220</f>
        <v>0</v>
      </c>
    </row>
    <row r="30" ht="21" customHeight="1" outlineLevel="1">
      <c r="A30" s="9" t="inlineStr">
        <is>
          <t xml:space="preserve">Lando Norris</t>
        </is>
      </c>
      <c r="B30" s="11" t="b">
        <v>0</v>
      </c>
      <c r="C30" s="11" t="b">
        <v>0</v>
      </c>
      <c r="D30" s="11" t="b">
        <v>0</v>
      </c>
      <c r="E30" s="11" t="b">
        <v>0</v>
      </c>
      <c r="F30" s="11" t="b">
        <v>0</v>
      </c>
      <c r="G30" s="11" t="b">
        <v>0</v>
      </c>
      <c r="H30" s="11" t="b">
        <v>0</v>
      </c>
      <c r="I30" s="11" t="b">
        <v>0</v>
      </c>
      <c r="J30" s="11" t="b">
        <v>0</v>
      </c>
      <c r="K30" s="11" t="b">
        <v>0</v>
      </c>
      <c r="L30" s="12" t="n">
        <f>COUNTIF(B30:K30,TRUE)/10</f>
        <v>0</v>
      </c>
    </row>
    <row r="31" ht="21" customHeight="1" outlineLevel="1">
      <c r="A31" s="9" t="inlineStr">
        <is>
          <t xml:space="preserve">Oscar Piastri</t>
        </is>
      </c>
      <c r="B31" s="11" t="b">
        <v>0</v>
      </c>
      <c r="C31" s="11" t="b">
        <v>0</v>
      </c>
      <c r="D31" s="11" t="b">
        <v>0</v>
      </c>
      <c r="E31" s="11" t="b">
        <v>0</v>
      </c>
      <c r="F31" s="11" t="b">
        <v>0</v>
      </c>
      <c r="G31" s="11" t="b">
        <v>0</v>
      </c>
      <c r="H31" s="11" t="b">
        <v>0</v>
      </c>
      <c r="I31" s="11" t="b">
        <v>0</v>
      </c>
      <c r="J31" s="11" t="b">
        <v>0</v>
      </c>
      <c r="K31" s="11" t="b">
        <v>0</v>
      </c>
      <c r="L31" s="12" t="n">
        <f>COUNTIF(B31:K31,TRUE)/10</f>
        <v>0</v>
      </c>
    </row>
    <row r="32" ht="21" customHeight="1" outlineLevel="1">
      <c r="A32" s="9" t="inlineStr">
        <is>
          <t xml:space="preserve">George Russell</t>
        </is>
      </c>
      <c r="B32" s="11" t="b">
        <v>0</v>
      </c>
      <c r="C32" s="11" t="b">
        <v>0</v>
      </c>
      <c r="D32" s="11" t="b">
        <v>0</v>
      </c>
      <c r="E32" s="11" t="b">
        <v>0</v>
      </c>
      <c r="F32" s="11" t="b">
        <v>0</v>
      </c>
      <c r="G32" s="11" t="b">
        <v>0</v>
      </c>
      <c r="H32" s="11" t="b">
        <v>0</v>
      </c>
      <c r="I32" s="11" t="b">
        <v>0</v>
      </c>
      <c r="J32" s="11" t="b">
        <v>0</v>
      </c>
      <c r="K32" s="11" t="b">
        <v>0</v>
      </c>
      <c r="L32" s="12" t="n">
        <f>COUNTIF(B32:K32,TRUE)/10</f>
        <v>0</v>
      </c>
    </row>
    <row r="33" ht="21" customHeight="1" outlineLevel="1">
      <c r="A33" s="9" t="inlineStr">
        <is>
          <t xml:space="preserve">Kimi Antonelli</t>
        </is>
      </c>
      <c r="B33" s="11" t="b">
        <v>0</v>
      </c>
      <c r="C33" s="11" t="b">
        <v>0</v>
      </c>
      <c r="D33" s="11" t="b">
        <v>0</v>
      </c>
      <c r="E33" s="11" t="b">
        <v>0</v>
      </c>
      <c r="F33" s="11" t="b">
        <v>0</v>
      </c>
      <c r="G33" s="11" t="b">
        <v>0</v>
      </c>
      <c r="H33" s="11" t="b">
        <v>0</v>
      </c>
      <c r="I33" s="11" t="b">
        <v>0</v>
      </c>
      <c r="J33" s="11" t="b">
        <v>0</v>
      </c>
      <c r="K33" s="11" t="b">
        <v>0</v>
      </c>
      <c r="L33" s="12" t="n">
        <f>COUNTIF(B33:K33,TRUE)/10</f>
        <v>0</v>
      </c>
    </row>
    <row r="34" ht="21" customHeight="1" outlineLevel="1">
      <c r="A34" s="9" t="inlineStr">
        <is>
          <t xml:space="preserve">Max Verstappen</t>
        </is>
      </c>
      <c r="B34" s="11" t="b">
        <v>0</v>
      </c>
      <c r="C34" s="11" t="b">
        <v>0</v>
      </c>
      <c r="D34" s="11" t="b">
        <v>0</v>
      </c>
      <c r="E34" s="11" t="b">
        <v>0</v>
      </c>
      <c r="F34" s="11" t="b">
        <v>0</v>
      </c>
      <c r="G34" s="11" t="b">
        <v>0</v>
      </c>
      <c r="H34" s="11" t="b">
        <v>0</v>
      </c>
      <c r="I34" s="11" t="b">
        <v>0</v>
      </c>
      <c r="J34" s="11" t="b">
        <v>0</v>
      </c>
      <c r="K34" s="11" t="b">
        <v>0</v>
      </c>
      <c r="L34" s="12" t="n">
        <f>COUNTIF(B34:K34,TRUE)/10</f>
        <v>0</v>
      </c>
    </row>
    <row r="35" ht="21" customHeight="1" outlineLevel="1">
      <c r="A35" s="9" t="inlineStr">
        <is>
          <t xml:space="preserve">Isack Hadjar</t>
        </is>
      </c>
      <c r="B35" s="11" t="b">
        <v>0</v>
      </c>
      <c r="C35" s="11" t="b">
        <v>0</v>
      </c>
      <c r="D35" s="11" t="b">
        <v>0</v>
      </c>
      <c r="E35" s="11" t="b">
        <v>0</v>
      </c>
      <c r="F35" s="11" t="b">
        <v>0</v>
      </c>
      <c r="G35" s="11" t="b">
        <v>0</v>
      </c>
      <c r="H35" s="11" t="b">
        <v>0</v>
      </c>
      <c r="I35" s="11" t="b">
        <v>0</v>
      </c>
      <c r="J35" s="11" t="b">
        <v>0</v>
      </c>
      <c r="K35" s="11" t="b">
        <v>0</v>
      </c>
      <c r="L35" s="12" t="n">
        <f>COUNTIF(B35:K35,TRUE)/10</f>
        <v>0</v>
      </c>
    </row>
    <row r="36" ht="21" customHeight="1" outlineLevel="1">
      <c r="A36" s="9" t="inlineStr">
        <is>
          <t xml:space="preserve">Charles Leclerc</t>
        </is>
      </c>
      <c r="B36" s="11" t="b">
        <v>0</v>
      </c>
      <c r="C36" s="11" t="b">
        <v>0</v>
      </c>
      <c r="D36" s="11" t="b">
        <v>0</v>
      </c>
      <c r="E36" s="11" t="b">
        <v>0</v>
      </c>
      <c r="F36" s="11" t="b">
        <v>0</v>
      </c>
      <c r="G36" s="11" t="b">
        <v>0</v>
      </c>
      <c r="H36" s="11" t="b">
        <v>0</v>
      </c>
      <c r="I36" s="11" t="b">
        <v>0</v>
      </c>
      <c r="J36" s="11" t="b">
        <v>0</v>
      </c>
      <c r="K36" s="11" t="b">
        <v>0</v>
      </c>
      <c r="L36" s="12" t="n">
        <f>COUNTIF(B36:K36,TRUE)/10</f>
        <v>0</v>
      </c>
    </row>
    <row r="37" ht="21" customHeight="1" outlineLevel="1">
      <c r="A37" s="9" t="inlineStr">
        <is>
          <t xml:space="preserve">Lewis Hamilton</t>
        </is>
      </c>
      <c r="B37" s="11" t="b">
        <v>0</v>
      </c>
      <c r="C37" s="11" t="b">
        <v>0</v>
      </c>
      <c r="D37" s="11" t="b">
        <v>0</v>
      </c>
      <c r="E37" s="11" t="b">
        <v>0</v>
      </c>
      <c r="F37" s="11" t="b">
        <v>0</v>
      </c>
      <c r="G37" s="11" t="b">
        <v>0</v>
      </c>
      <c r="H37" s="11" t="b">
        <v>0</v>
      </c>
      <c r="I37" s="11" t="b">
        <v>0</v>
      </c>
      <c r="J37" s="11" t="b">
        <v>0</v>
      </c>
      <c r="K37" s="11" t="b">
        <v>0</v>
      </c>
      <c r="L37" s="12" t="n">
        <f>COUNTIF(B37:K37,TRUE)/10</f>
        <v>0</v>
      </c>
    </row>
    <row r="38" ht="21" customHeight="1" outlineLevel="1">
      <c r="A38" s="9" t="inlineStr">
        <is>
          <t xml:space="preserve">Alexander Albon</t>
        </is>
      </c>
      <c r="B38" s="11" t="b">
        <v>0</v>
      </c>
      <c r="C38" s="11" t="b">
        <v>0</v>
      </c>
      <c r="D38" s="11" t="b">
        <v>0</v>
      </c>
      <c r="E38" s="11" t="b">
        <v>0</v>
      </c>
      <c r="F38" s="11" t="b">
        <v>0</v>
      </c>
      <c r="G38" s="11" t="b">
        <v>0</v>
      </c>
      <c r="H38" s="11" t="b">
        <v>0</v>
      </c>
      <c r="I38" s="11" t="b">
        <v>0</v>
      </c>
      <c r="J38" s="11" t="b">
        <v>0</v>
      </c>
      <c r="K38" s="11" t="b">
        <v>0</v>
      </c>
      <c r="L38" s="12" t="n">
        <f>COUNTIF(B38:K38,TRUE)/10</f>
        <v>0</v>
      </c>
    </row>
    <row r="39" ht="21" customHeight="1" outlineLevel="1">
      <c r="A39" s="9" t="inlineStr">
        <is>
          <t xml:space="preserve">Carlos Sainz</t>
        </is>
      </c>
      <c r="B39" s="11" t="b">
        <v>0</v>
      </c>
      <c r="C39" s="11" t="b">
        <v>0</v>
      </c>
      <c r="D39" s="11" t="b">
        <v>0</v>
      </c>
      <c r="E39" s="11" t="b">
        <v>0</v>
      </c>
      <c r="F39" s="11" t="b">
        <v>0</v>
      </c>
      <c r="G39" s="11" t="b">
        <v>0</v>
      </c>
      <c r="H39" s="11" t="b">
        <v>0</v>
      </c>
      <c r="I39" s="11" t="b">
        <v>0</v>
      </c>
      <c r="J39" s="11" t="b">
        <v>0</v>
      </c>
      <c r="K39" s="11" t="b">
        <v>0</v>
      </c>
      <c r="L39" s="12" t="n">
        <f>COUNTIF(B39:K39,TRUE)/10</f>
        <v>0</v>
      </c>
    </row>
    <row r="40" ht="21" customHeight="1" outlineLevel="1">
      <c r="A40" s="9" t="inlineStr">
        <is>
          <t xml:space="preserve">Pierre Gasly</t>
        </is>
      </c>
      <c r="B40" s="11" t="b">
        <v>0</v>
      </c>
      <c r="C40" s="11" t="b">
        <v>0</v>
      </c>
      <c r="D40" s="11" t="b">
        <v>0</v>
      </c>
      <c r="E40" s="11" t="b">
        <v>0</v>
      </c>
      <c r="F40" s="11" t="b">
        <v>0</v>
      </c>
      <c r="G40" s="11" t="b">
        <v>0</v>
      </c>
      <c r="H40" s="11" t="b">
        <v>0</v>
      </c>
      <c r="I40" s="11" t="b">
        <v>0</v>
      </c>
      <c r="J40" s="11" t="b">
        <v>0</v>
      </c>
      <c r="K40" s="11" t="b">
        <v>0</v>
      </c>
      <c r="L40" s="12" t="n">
        <f>COUNTIF(B40:K40,TRUE)/10</f>
        <v>0</v>
      </c>
    </row>
    <row r="41" ht="21" customHeight="1" outlineLevel="1">
      <c r="A41" s="9" t="inlineStr">
        <is>
          <t xml:space="preserve">Franco Colapinto</t>
        </is>
      </c>
      <c r="B41" s="11" t="b">
        <v>0</v>
      </c>
      <c r="C41" s="11" t="b">
        <v>0</v>
      </c>
      <c r="D41" s="11" t="b">
        <v>0</v>
      </c>
      <c r="E41" s="11" t="b">
        <v>0</v>
      </c>
      <c r="F41" s="11" t="b">
        <v>0</v>
      </c>
      <c r="G41" s="11" t="b">
        <v>0</v>
      </c>
      <c r="H41" s="11" t="b">
        <v>0</v>
      </c>
      <c r="I41" s="11" t="b">
        <v>0</v>
      </c>
      <c r="J41" s="11" t="b">
        <v>0</v>
      </c>
      <c r="K41" s="11" t="b">
        <v>0</v>
      </c>
      <c r="L41" s="12" t="n">
        <f>COUNTIF(B41:K41,TRUE)/10</f>
        <v>0</v>
      </c>
    </row>
    <row r="42" ht="21" customHeight="1" outlineLevel="1">
      <c r="A42" s="9" t="inlineStr">
        <is>
          <t xml:space="preserve">Fernando Alonso</t>
        </is>
      </c>
      <c r="B42" s="11" t="b">
        <v>0</v>
      </c>
      <c r="C42" s="11" t="b">
        <v>0</v>
      </c>
      <c r="D42" s="11" t="b">
        <v>0</v>
      </c>
      <c r="E42" s="11" t="b">
        <v>0</v>
      </c>
      <c r="F42" s="11" t="b">
        <v>0</v>
      </c>
      <c r="G42" s="11" t="b">
        <v>0</v>
      </c>
      <c r="H42" s="11" t="b">
        <v>0</v>
      </c>
      <c r="I42" s="11" t="b">
        <v>0</v>
      </c>
      <c r="J42" s="11" t="b">
        <v>0</v>
      </c>
      <c r="K42" s="11" t="b">
        <v>0</v>
      </c>
      <c r="L42" s="12" t="n">
        <f>COUNTIF(B42:K42,TRUE)/10</f>
        <v>0</v>
      </c>
    </row>
    <row r="43" ht="21" customHeight="1" outlineLevel="1">
      <c r="A43" s="9" t="inlineStr">
        <is>
          <t xml:space="preserve">Lance Stroll</t>
        </is>
      </c>
      <c r="B43" s="11" t="b">
        <v>0</v>
      </c>
      <c r="C43" s="11" t="b">
        <v>0</v>
      </c>
      <c r="D43" s="11" t="b">
        <v>0</v>
      </c>
      <c r="E43" s="11" t="b">
        <v>0</v>
      </c>
      <c r="F43" s="11" t="b">
        <v>0</v>
      </c>
      <c r="G43" s="11" t="b">
        <v>0</v>
      </c>
      <c r="H43" s="11" t="b">
        <v>0</v>
      </c>
      <c r="I43" s="11" t="b">
        <v>0</v>
      </c>
      <c r="J43" s="11" t="b">
        <v>0</v>
      </c>
      <c r="K43" s="11" t="b">
        <v>0</v>
      </c>
      <c r="L43" s="12" t="n">
        <f>COUNTIF(B43:K43,TRUE)/10</f>
        <v>0</v>
      </c>
    </row>
    <row r="44" ht="21" customHeight="1" outlineLevel="1">
      <c r="A44" s="9" t="inlineStr">
        <is>
          <t xml:space="preserve">Esteban Ocon</t>
        </is>
      </c>
      <c r="B44" s="11" t="b">
        <v>0</v>
      </c>
      <c r="C44" s="11" t="b">
        <v>0</v>
      </c>
      <c r="D44" s="11" t="b">
        <v>0</v>
      </c>
      <c r="E44" s="11" t="b">
        <v>0</v>
      </c>
      <c r="F44" s="11" t="b">
        <v>0</v>
      </c>
      <c r="G44" s="11" t="b">
        <v>0</v>
      </c>
      <c r="H44" s="11" t="b">
        <v>0</v>
      </c>
      <c r="I44" s="11" t="b">
        <v>0</v>
      </c>
      <c r="J44" s="11" t="b">
        <v>0</v>
      </c>
      <c r="K44" s="11" t="b">
        <v>0</v>
      </c>
      <c r="L44" s="12" t="n">
        <f>COUNTIF(B44:K44,TRUE)/10</f>
        <v>0</v>
      </c>
    </row>
    <row r="45" ht="21" customHeight="1" outlineLevel="1">
      <c r="A45" s="9" t="inlineStr">
        <is>
          <t xml:space="preserve">Oliver Bearman</t>
        </is>
      </c>
      <c r="B45" s="11" t="b">
        <v>0</v>
      </c>
      <c r="C45" s="11" t="b">
        <v>0</v>
      </c>
      <c r="D45" s="11" t="b">
        <v>0</v>
      </c>
      <c r="E45" s="11" t="b">
        <v>0</v>
      </c>
      <c r="F45" s="11" t="b">
        <v>0</v>
      </c>
      <c r="G45" s="11" t="b">
        <v>0</v>
      </c>
      <c r="H45" s="11" t="b">
        <v>0</v>
      </c>
      <c r="I45" s="11" t="b">
        <v>0</v>
      </c>
      <c r="J45" s="11" t="b">
        <v>0</v>
      </c>
      <c r="K45" s="11" t="b">
        <v>0</v>
      </c>
      <c r="L45" s="12" t="n">
        <f>COUNTIF(B45:K45,TRUE)/10</f>
        <v>0</v>
      </c>
    </row>
    <row r="46" ht="21" customHeight="1" outlineLevel="1">
      <c r="A46" s="9" t="inlineStr">
        <is>
          <t xml:space="preserve">Nico Hülkenberg</t>
        </is>
      </c>
      <c r="B46" s="11" t="b">
        <v>0</v>
      </c>
      <c r="C46" s="11" t="b">
        <v>0</v>
      </c>
      <c r="D46" s="11" t="b">
        <v>0</v>
      </c>
      <c r="E46" s="11" t="b">
        <v>0</v>
      </c>
      <c r="F46" s="11" t="b">
        <v>0</v>
      </c>
      <c r="G46" s="11" t="b">
        <v>0</v>
      </c>
      <c r="H46" s="11" t="b">
        <v>0</v>
      </c>
      <c r="I46" s="11" t="b">
        <v>0</v>
      </c>
      <c r="J46" s="11" t="b">
        <v>0</v>
      </c>
      <c r="K46" s="11" t="b">
        <v>0</v>
      </c>
      <c r="L46" s="12" t="n">
        <f>COUNTIF(B46:K46,TRUE)/10</f>
        <v>0</v>
      </c>
    </row>
    <row r="47" ht="21" customHeight="1" outlineLevel="1">
      <c r="A47" s="9" t="inlineStr">
        <is>
          <t xml:space="preserve">Gabriel Bortoleto</t>
        </is>
      </c>
      <c r="B47" s="11" t="b">
        <v>0</v>
      </c>
      <c r="C47" s="11" t="b">
        <v>0</v>
      </c>
      <c r="D47" s="11" t="b">
        <v>0</v>
      </c>
      <c r="E47" s="11" t="b">
        <v>0</v>
      </c>
      <c r="F47" s="11" t="b">
        <v>0</v>
      </c>
      <c r="G47" s="11" t="b">
        <v>0</v>
      </c>
      <c r="H47" s="11" t="b">
        <v>0</v>
      </c>
      <c r="I47" s="11" t="b">
        <v>0</v>
      </c>
      <c r="J47" s="11" t="b">
        <v>0</v>
      </c>
      <c r="K47" s="11" t="b">
        <v>0</v>
      </c>
      <c r="L47" s="12" t="n">
        <f>COUNTIF(B47:K47,TRUE)/10</f>
        <v>0</v>
      </c>
    </row>
    <row r="48" ht="21" customHeight="1" outlineLevel="1">
      <c r="A48" s="9" t="inlineStr">
        <is>
          <t xml:space="preserve">Liam Lawson</t>
        </is>
      </c>
      <c r="B48" s="11" t="b">
        <v>0</v>
      </c>
      <c r="C48" s="11" t="b">
        <v>0</v>
      </c>
      <c r="D48" s="11" t="b">
        <v>0</v>
      </c>
      <c r="E48" s="11" t="b">
        <v>0</v>
      </c>
      <c r="F48" s="11" t="b">
        <v>0</v>
      </c>
      <c r="G48" s="11" t="b">
        <v>0</v>
      </c>
      <c r="H48" s="11" t="b">
        <v>0</v>
      </c>
      <c r="I48" s="11" t="b">
        <v>0</v>
      </c>
      <c r="J48" s="11" t="b">
        <v>0</v>
      </c>
      <c r="K48" s="11" t="b">
        <v>0</v>
      </c>
      <c r="L48" s="12" t="n">
        <f>COUNTIF(B48:K48,TRUE)/10</f>
        <v>0</v>
      </c>
    </row>
    <row r="49" ht="21" customHeight="1" outlineLevel="1">
      <c r="A49" s="9" t="inlineStr">
        <is>
          <t xml:space="preserve">Arvid Lindblad (RC)</t>
        </is>
      </c>
      <c r="B49" s="11" t="b">
        <v>0</v>
      </c>
      <c r="C49" s="11" t="b">
        <v>0</v>
      </c>
      <c r="D49" s="11" t="b">
        <v>0</v>
      </c>
      <c r="E49" s="11" t="b">
        <v>0</v>
      </c>
      <c r="F49" s="11" t="b">
        <v>0</v>
      </c>
      <c r="G49" s="11" t="b">
        <v>0</v>
      </c>
      <c r="H49" s="11" t="b">
        <v>0</v>
      </c>
      <c r="I49" s="11" t="b">
        <v>0</v>
      </c>
      <c r="J49" s="11" t="b">
        <v>0</v>
      </c>
      <c r="K49" s="11" t="b">
        <v>0</v>
      </c>
      <c r="L49" s="12" t="n">
        <f>COUNTIF(B49:K49,TRUE)/10</f>
        <v>0</v>
      </c>
    </row>
    <row r="50" ht="21" customHeight="1" outlineLevel="1">
      <c r="A50" s="9" t="inlineStr">
        <is>
          <t xml:space="preserve">Sergio Pérez</t>
        </is>
      </c>
      <c r="B50" s="11" t="b">
        <v>0</v>
      </c>
      <c r="C50" s="11" t="b">
        <v>0</v>
      </c>
      <c r="D50" s="11" t="b">
        <v>0</v>
      </c>
      <c r="E50" s="11" t="b">
        <v>0</v>
      </c>
      <c r="F50" s="11" t="b">
        <v>0</v>
      </c>
      <c r="G50" s="11" t="b">
        <v>0</v>
      </c>
      <c r="H50" s="11" t="b">
        <v>0</v>
      </c>
      <c r="I50" s="11" t="b">
        <v>0</v>
      </c>
      <c r="J50" s="11" t="b">
        <v>0</v>
      </c>
      <c r="K50" s="11" t="b">
        <v>0</v>
      </c>
      <c r="L50" s="12" t="n">
        <f>COUNTIF(B50:K50,TRUE)/10</f>
        <v>0</v>
      </c>
    </row>
    <row r="51" ht="21" customHeight="1" outlineLevel="1">
      <c r="A51" s="9" t="inlineStr">
        <is>
          <t xml:space="preserve">Valtteri Bottas</t>
        </is>
      </c>
      <c r="B51" s="11" t="b">
        <v>0</v>
      </c>
      <c r="C51" s="11" t="b">
        <v>0</v>
      </c>
      <c r="D51" s="11" t="b">
        <v>0</v>
      </c>
      <c r="E51" s="11" t="b">
        <v>0</v>
      </c>
      <c r="F51" s="11" t="b">
        <v>0</v>
      </c>
      <c r="G51" s="11" t="b">
        <v>0</v>
      </c>
      <c r="H51" s="11" t="b">
        <v>0</v>
      </c>
      <c r="I51" s="11" t="b">
        <v>0</v>
      </c>
      <c r="J51" s="11" t="b">
        <v>0</v>
      </c>
      <c r="K51" s="11" t="b">
        <v>0</v>
      </c>
      <c r="L51" s="12" t="n">
        <f>COUNTIF(B51:K51,TRUE)/10</f>
        <v>0</v>
      </c>
    </row>
    <row r="52" ht="7" customHeight="1"/>
    <row r="53" ht="27" customHeight="1">
      <c r="A53" s="8" t="inlineStr">
        <is>
          <t xml:space="preserve">POWERTRAIN  ·  11 cartes</t>
        </is>
      </c>
      <c r="L53" s="12" t="n">
        <f>COUNTIF(B54:K64,TRUE)/110</f>
        <v>0</v>
      </c>
    </row>
    <row r="54" ht="21" customHeight="1" outlineLevel="1">
      <c r="A54" s="9" t="inlineStr">
        <is>
          <t xml:space="preserve">McLaren Mastercard F1 Team — Andrea Stella / Lando Norris / Oscar Piastri</t>
        </is>
      </c>
      <c r="B54" s="11" t="b">
        <v>0</v>
      </c>
      <c r="C54" s="11" t="b">
        <v>0</v>
      </c>
      <c r="D54" s="11" t="b">
        <v>0</v>
      </c>
      <c r="E54" s="11" t="b">
        <v>0</v>
      </c>
      <c r="F54" s="11" t="b">
        <v>0</v>
      </c>
      <c r="G54" s="11" t="b">
        <v>0</v>
      </c>
      <c r="H54" s="11" t="b">
        <v>0</v>
      </c>
      <c r="I54" s="11" t="b">
        <v>0</v>
      </c>
      <c r="J54" s="11" t="b">
        <v>0</v>
      </c>
      <c r="K54" s="11" t="b">
        <v>0</v>
      </c>
      <c r="L54" s="12" t="n">
        <f>COUNTIF(B54:K54,TRUE)/10</f>
        <v>0</v>
      </c>
    </row>
    <row r="55" ht="21" customHeight="1" outlineLevel="1">
      <c r="A55" s="9" t="inlineStr">
        <is>
          <t xml:space="preserve">Mercedes-AMG Petronas Formula One Team — Toto Wolff / George Russell / Kimi Antonelli</t>
        </is>
      </c>
      <c r="B55" s="11" t="b">
        <v>0</v>
      </c>
      <c r="C55" s="11" t="b">
        <v>0</v>
      </c>
      <c r="D55" s="11" t="b">
        <v>0</v>
      </c>
      <c r="E55" s="11" t="b">
        <v>0</v>
      </c>
      <c r="F55" s="11" t="b">
        <v>0</v>
      </c>
      <c r="G55" s="11" t="b">
        <v>0</v>
      </c>
      <c r="H55" s="11" t="b">
        <v>0</v>
      </c>
      <c r="I55" s="11" t="b">
        <v>0</v>
      </c>
      <c r="J55" s="11" t="b">
        <v>0</v>
      </c>
      <c r="K55" s="11" t="b">
        <v>0</v>
      </c>
      <c r="L55" s="12" t="n">
        <f>COUNTIF(B55:K55,TRUE)/10</f>
        <v>0</v>
      </c>
    </row>
    <row r="56" ht="21" customHeight="1" outlineLevel="1">
      <c r="A56" s="9" t="inlineStr">
        <is>
          <t xml:space="preserve">Oracle Red Bull Racing — Laurent Mekies / Max Verstappen / Isack Hadjar</t>
        </is>
      </c>
      <c r="B56" s="11" t="b">
        <v>0</v>
      </c>
      <c r="C56" s="11" t="b">
        <v>0</v>
      </c>
      <c r="D56" s="11" t="b">
        <v>0</v>
      </c>
      <c r="E56" s="11" t="b">
        <v>0</v>
      </c>
      <c r="F56" s="11" t="b">
        <v>0</v>
      </c>
      <c r="G56" s="11" t="b">
        <v>0</v>
      </c>
      <c r="H56" s="11" t="b">
        <v>0</v>
      </c>
      <c r="I56" s="11" t="b">
        <v>0</v>
      </c>
      <c r="J56" s="11" t="b">
        <v>0</v>
      </c>
      <c r="K56" s="11" t="b">
        <v>0</v>
      </c>
      <c r="L56" s="12" t="n">
        <f>COUNTIF(B56:K56,TRUE)/10</f>
        <v>0</v>
      </c>
    </row>
    <row r="57" ht="21" customHeight="1" outlineLevel="1">
      <c r="A57" s="9" t="inlineStr">
        <is>
          <t xml:space="preserve">Scuderia Ferrari HP — Frédéric Vasseur / Charles Leclerc / Lewis Hamilton</t>
        </is>
      </c>
      <c r="B57" s="11" t="b">
        <v>0</v>
      </c>
      <c r="C57" s="11" t="b">
        <v>0</v>
      </c>
      <c r="D57" s="11" t="b">
        <v>0</v>
      </c>
      <c r="E57" s="11" t="b">
        <v>0</v>
      </c>
      <c r="F57" s="11" t="b">
        <v>0</v>
      </c>
      <c r="G57" s="11" t="b">
        <v>0</v>
      </c>
      <c r="H57" s="11" t="b">
        <v>0</v>
      </c>
      <c r="I57" s="11" t="b">
        <v>0</v>
      </c>
      <c r="J57" s="11" t="b">
        <v>0</v>
      </c>
      <c r="K57" s="11" t="b">
        <v>0</v>
      </c>
      <c r="L57" s="12" t="n">
        <f>COUNTIF(B57:K57,TRUE)/10</f>
        <v>0</v>
      </c>
    </row>
    <row r="58" ht="21" customHeight="1" outlineLevel="1">
      <c r="A58" s="9" t="inlineStr">
        <is>
          <t xml:space="preserve">Atlassian Williams F1 Team — James Vowles / Alexander Albon / Carlos Sainz</t>
        </is>
      </c>
      <c r="B58" s="11" t="b">
        <v>0</v>
      </c>
      <c r="C58" s="11" t="b">
        <v>0</v>
      </c>
      <c r="D58" s="11" t="b">
        <v>0</v>
      </c>
      <c r="E58" s="11" t="b">
        <v>0</v>
      </c>
      <c r="F58" s="11" t="b">
        <v>0</v>
      </c>
      <c r="G58" s="11" t="b">
        <v>0</v>
      </c>
      <c r="H58" s="11" t="b">
        <v>0</v>
      </c>
      <c r="I58" s="11" t="b">
        <v>0</v>
      </c>
      <c r="J58" s="11" t="b">
        <v>0</v>
      </c>
      <c r="K58" s="11" t="b">
        <v>0</v>
      </c>
      <c r="L58" s="12" t="n">
        <f>COUNTIF(B58:K58,TRUE)/10</f>
        <v>0</v>
      </c>
    </row>
    <row r="59" ht="21" customHeight="1" outlineLevel="1">
      <c r="A59" s="9" t="inlineStr">
        <is>
          <t xml:space="preserve">BWT Alpine Formula One Team — Steve Nielsen / Pierre Gasly / Franco Colapinto</t>
        </is>
      </c>
      <c r="B59" s="11" t="b">
        <v>0</v>
      </c>
      <c r="C59" s="11" t="b">
        <v>0</v>
      </c>
      <c r="D59" s="11" t="b">
        <v>0</v>
      </c>
      <c r="E59" s="11" t="b">
        <v>0</v>
      </c>
      <c r="F59" s="11" t="b">
        <v>0</v>
      </c>
      <c r="G59" s="11" t="b">
        <v>0</v>
      </c>
      <c r="H59" s="11" t="b">
        <v>0</v>
      </c>
      <c r="I59" s="11" t="b">
        <v>0</v>
      </c>
      <c r="J59" s="11" t="b">
        <v>0</v>
      </c>
      <c r="K59" s="11" t="b">
        <v>0</v>
      </c>
      <c r="L59" s="12" t="n">
        <f>COUNTIF(B59:K59,TRUE)/10</f>
        <v>0</v>
      </c>
    </row>
    <row r="60" ht="21" customHeight="1" outlineLevel="1">
      <c r="A60" s="9" t="inlineStr">
        <is>
          <t xml:space="preserve">Aston Martin Aramco Formula One Team — Adrian Newey / Fernando Alonso / Lance Stroll</t>
        </is>
      </c>
      <c r="B60" s="11" t="b">
        <v>0</v>
      </c>
      <c r="C60" s="11" t="b">
        <v>0</v>
      </c>
      <c r="D60" s="11" t="b">
        <v>0</v>
      </c>
      <c r="E60" s="11" t="b">
        <v>0</v>
      </c>
      <c r="F60" s="11" t="b">
        <v>0</v>
      </c>
      <c r="G60" s="11" t="b">
        <v>0</v>
      </c>
      <c r="H60" s="11" t="b">
        <v>0</v>
      </c>
      <c r="I60" s="11" t="b">
        <v>0</v>
      </c>
      <c r="J60" s="11" t="b">
        <v>0</v>
      </c>
      <c r="K60" s="11" t="b">
        <v>0</v>
      </c>
      <c r="L60" s="12" t="n">
        <f>COUNTIF(B60:K60,TRUE)/10</f>
        <v>0</v>
      </c>
    </row>
    <row r="61" ht="21" customHeight="1" outlineLevel="1">
      <c r="A61" s="9" t="inlineStr">
        <is>
          <t xml:space="preserve">TGR Haas F1 Team — Ayao Komatsu / Esteban Ocon / Oliver Bearman</t>
        </is>
      </c>
      <c r="B61" s="11" t="b">
        <v>0</v>
      </c>
      <c r="C61" s="11" t="b">
        <v>0</v>
      </c>
      <c r="D61" s="11" t="b">
        <v>0</v>
      </c>
      <c r="E61" s="11" t="b">
        <v>0</v>
      </c>
      <c r="F61" s="11" t="b">
        <v>0</v>
      </c>
      <c r="G61" s="11" t="b">
        <v>0</v>
      </c>
      <c r="H61" s="11" t="b">
        <v>0</v>
      </c>
      <c r="I61" s="11" t="b">
        <v>0</v>
      </c>
      <c r="J61" s="11" t="b">
        <v>0</v>
      </c>
      <c r="K61" s="11" t="b">
        <v>0</v>
      </c>
      <c r="L61" s="12" t="n">
        <f>COUNTIF(B61:K61,TRUE)/10</f>
        <v>0</v>
      </c>
    </row>
    <row r="62" ht="21" customHeight="1" outlineLevel="1">
      <c r="A62" s="9" t="inlineStr">
        <is>
          <t xml:space="preserve">Audi Revolut F1 Team — Mattia Binotto / Nico Hülkenberg / Gabriel Bortoleto</t>
        </is>
      </c>
      <c r="B62" s="11" t="b">
        <v>0</v>
      </c>
      <c r="C62" s="11" t="b">
        <v>0</v>
      </c>
      <c r="D62" s="11" t="b">
        <v>0</v>
      </c>
      <c r="E62" s="11" t="b">
        <v>0</v>
      </c>
      <c r="F62" s="11" t="b">
        <v>0</v>
      </c>
      <c r="G62" s="11" t="b">
        <v>0</v>
      </c>
      <c r="H62" s="11" t="b">
        <v>0</v>
      </c>
      <c r="I62" s="11" t="b">
        <v>0</v>
      </c>
      <c r="J62" s="11" t="b">
        <v>0</v>
      </c>
      <c r="K62" s="11" t="b">
        <v>0</v>
      </c>
      <c r="L62" s="12" t="n">
        <f>COUNTIF(B62:K62,TRUE)/10</f>
        <v>0</v>
      </c>
    </row>
    <row r="63" ht="21" customHeight="1" outlineLevel="1">
      <c r="A63" s="9" t="inlineStr">
        <is>
          <t xml:space="preserve">Visa Cash App Racing Bulls Formula One Team — Alan Permane / Liam Lawson / Arvid Lindblad (RC)</t>
        </is>
      </c>
      <c r="B63" s="11" t="b">
        <v>0</v>
      </c>
      <c r="C63" s="11" t="b">
        <v>0</v>
      </c>
      <c r="D63" s="11" t="b">
        <v>0</v>
      </c>
      <c r="E63" s="11" t="b">
        <v>0</v>
      </c>
      <c r="F63" s="11" t="b">
        <v>0</v>
      </c>
      <c r="G63" s="11" t="b">
        <v>0</v>
      </c>
      <c r="H63" s="11" t="b">
        <v>0</v>
      </c>
      <c r="I63" s="11" t="b">
        <v>0</v>
      </c>
      <c r="J63" s="11" t="b">
        <v>0</v>
      </c>
      <c r="K63" s="11" t="b">
        <v>0</v>
      </c>
      <c r="L63" s="12" t="n">
        <f>COUNTIF(B63:K63,TRUE)/10</f>
        <v>0</v>
      </c>
    </row>
    <row r="64" ht="21" customHeight="1" outlineLevel="1">
      <c r="A64" s="9" t="inlineStr">
        <is>
          <t xml:space="preserve">Cadillac Formula 1 Team — Graeme Lowdon / Sergio Pérez / Valtteri Bottas</t>
        </is>
      </c>
      <c r="B64" s="11" t="b">
        <v>0</v>
      </c>
      <c r="C64" s="11" t="b">
        <v>0</v>
      </c>
      <c r="D64" s="11" t="b">
        <v>0</v>
      </c>
      <c r="E64" s="11" t="b">
        <v>0</v>
      </c>
      <c r="F64" s="11" t="b">
        <v>0</v>
      </c>
      <c r="G64" s="11" t="b">
        <v>0</v>
      </c>
      <c r="H64" s="11" t="b">
        <v>0</v>
      </c>
      <c r="I64" s="11" t="b">
        <v>0</v>
      </c>
      <c r="J64" s="11" t="b">
        <v>0</v>
      </c>
      <c r="K64" s="11" t="b">
        <v>0</v>
      </c>
      <c r="L64" s="12" t="n">
        <f>COUNTIF(B64:K64,TRUE)/10</f>
        <v>0</v>
      </c>
    </row>
    <row r="65" ht="7" customHeight="1"/>
    <row r="66" ht="27" customHeight="1">
      <c r="A66" s="8" t="inlineStr">
        <is>
          <t xml:space="preserve">LUMINA  ·  6 cartes</t>
        </is>
      </c>
      <c r="L66" s="12" t="n">
        <f>COUNTIF(B67:K72,TRUE)/60</f>
        <v>0</v>
      </c>
    </row>
    <row r="67" ht="21" customHeight="1" outlineLevel="1">
      <c r="A67" s="9" t="inlineStr">
        <is>
          <t xml:space="preserve">George Russell</t>
        </is>
      </c>
      <c r="B67" s="11" t="b">
        <v>0</v>
      </c>
      <c r="C67" s="11" t="b">
        <v>0</v>
      </c>
      <c r="D67" s="11" t="b">
        <v>0</v>
      </c>
      <c r="E67" s="11" t="b">
        <v>0</v>
      </c>
      <c r="F67" s="11" t="b">
        <v>0</v>
      </c>
      <c r="G67" s="11" t="b">
        <v>0</v>
      </c>
      <c r="H67" s="11" t="b">
        <v>0</v>
      </c>
      <c r="I67" s="11" t="b">
        <v>0</v>
      </c>
      <c r="J67" s="11" t="b">
        <v>0</v>
      </c>
      <c r="K67" s="11" t="b">
        <v>0</v>
      </c>
      <c r="L67" s="12" t="n">
        <f>COUNTIF(B67:K67,TRUE)/10</f>
        <v>0</v>
      </c>
    </row>
    <row r="68" ht="21" customHeight="1" outlineLevel="1">
      <c r="A68" s="9" t="inlineStr">
        <is>
          <t xml:space="preserve">Kimi Antonelli</t>
        </is>
      </c>
      <c r="B68" s="11" t="b">
        <v>0</v>
      </c>
      <c r="C68" s="11" t="b">
        <v>0</v>
      </c>
      <c r="D68" s="11" t="b">
        <v>0</v>
      </c>
      <c r="E68" s="11" t="b">
        <v>0</v>
      </c>
      <c r="F68" s="11" t="b">
        <v>0</v>
      </c>
      <c r="G68" s="11" t="b">
        <v>0</v>
      </c>
      <c r="H68" s="11" t="b">
        <v>0</v>
      </c>
      <c r="I68" s="11" t="b">
        <v>0</v>
      </c>
      <c r="J68" s="11" t="b">
        <v>0</v>
      </c>
      <c r="K68" s="11" t="b">
        <v>0</v>
      </c>
      <c r="L68" s="12" t="n">
        <f>COUNTIF(B68:K68,TRUE)/10</f>
        <v>0</v>
      </c>
    </row>
    <row r="69" ht="21" customHeight="1" outlineLevel="1">
      <c r="A69" s="9" t="inlineStr">
        <is>
          <t xml:space="preserve">Charles Leclerc</t>
        </is>
      </c>
      <c r="B69" s="11" t="b">
        <v>0</v>
      </c>
      <c r="C69" s="11" t="b">
        <v>0</v>
      </c>
      <c r="D69" s="11" t="b">
        <v>0</v>
      </c>
      <c r="E69" s="11" t="b">
        <v>0</v>
      </c>
      <c r="F69" s="11" t="b">
        <v>0</v>
      </c>
      <c r="G69" s="11" t="b">
        <v>0</v>
      </c>
      <c r="H69" s="11" t="b">
        <v>0</v>
      </c>
      <c r="I69" s="11" t="b">
        <v>0</v>
      </c>
      <c r="J69" s="11" t="b">
        <v>0</v>
      </c>
      <c r="K69" s="11" t="b">
        <v>0</v>
      </c>
      <c r="L69" s="12" t="n">
        <f>COUNTIF(B69:K69,TRUE)/10</f>
        <v>0</v>
      </c>
    </row>
    <row r="70" ht="21" customHeight="1" outlineLevel="1">
      <c r="A70" s="9" t="inlineStr">
        <is>
          <t xml:space="preserve">Lewis Hamilton</t>
        </is>
      </c>
      <c r="B70" s="11" t="b">
        <v>0</v>
      </c>
      <c r="C70" s="11" t="b">
        <v>0</v>
      </c>
      <c r="D70" s="11" t="b">
        <v>0</v>
      </c>
      <c r="E70" s="11" t="b">
        <v>0</v>
      </c>
      <c r="F70" s="11" t="b">
        <v>0</v>
      </c>
      <c r="G70" s="11" t="b">
        <v>0</v>
      </c>
      <c r="H70" s="11" t="b">
        <v>0</v>
      </c>
      <c r="I70" s="11" t="b">
        <v>0</v>
      </c>
      <c r="J70" s="11" t="b">
        <v>0</v>
      </c>
      <c r="K70" s="11" t="b">
        <v>0</v>
      </c>
      <c r="L70" s="12" t="n">
        <f>COUNTIF(B70:K70,TRUE)/10</f>
        <v>0</v>
      </c>
    </row>
    <row r="71" ht="21" customHeight="1" outlineLevel="1">
      <c r="A71" s="9" t="inlineStr">
        <is>
          <t xml:space="preserve">Oliver Bearman</t>
        </is>
      </c>
      <c r="B71" s="11" t="b">
        <v>0</v>
      </c>
      <c r="C71" s="11" t="b">
        <v>0</v>
      </c>
      <c r="D71" s="11" t="b">
        <v>0</v>
      </c>
      <c r="E71" s="11" t="b">
        <v>0</v>
      </c>
      <c r="F71" s="11" t="b">
        <v>0</v>
      </c>
      <c r="G71" s="11" t="b">
        <v>0</v>
      </c>
      <c r="H71" s="11" t="b">
        <v>0</v>
      </c>
      <c r="I71" s="11" t="b">
        <v>0</v>
      </c>
      <c r="J71" s="11" t="b">
        <v>0</v>
      </c>
      <c r="K71" s="11" t="b">
        <v>0</v>
      </c>
      <c r="L71" s="12" t="n">
        <f>COUNTIF(B71:K71,TRUE)/10</f>
        <v>0</v>
      </c>
    </row>
    <row r="72" ht="21" customHeight="1" outlineLevel="1">
      <c r="A72" s="9" t="inlineStr">
        <is>
          <t xml:space="preserve">Arvid Lindblad (RC)</t>
        </is>
      </c>
      <c r="B72" s="11" t="b">
        <v>0</v>
      </c>
      <c r="C72" s="11" t="b">
        <v>0</v>
      </c>
      <c r="D72" s="11" t="b">
        <v>0</v>
      </c>
      <c r="E72" s="11" t="b">
        <v>0</v>
      </c>
      <c r="F72" s="11" t="b">
        <v>0</v>
      </c>
      <c r="G72" s="11" t="b">
        <v>0</v>
      </c>
      <c r="H72" s="11" t="b">
        <v>0</v>
      </c>
      <c r="I72" s="11" t="b">
        <v>0</v>
      </c>
      <c r="J72" s="11" t="b">
        <v>0</v>
      </c>
      <c r="K72" s="11" t="b">
        <v>0</v>
      </c>
      <c r="L72" s="12" t="n">
        <f>COUNTIF(B72:K72,TRUE)/10</f>
        <v>0</v>
      </c>
    </row>
    <row r="73" ht="7" customHeight="1"/>
    <row r="74" ht="27" customHeight="1">
      <c r="A74" s="8" t="inlineStr">
        <is>
          <t xml:space="preserve">HALO  ·  22 cartes</t>
        </is>
      </c>
      <c r="L74" s="12" t="n">
        <f>COUNTIF(B75:K96,TRUE)/220</f>
        <v>0</v>
      </c>
    </row>
    <row r="75" ht="21" customHeight="1" outlineLevel="1">
      <c r="A75" s="9" t="inlineStr">
        <is>
          <t xml:space="preserve">Lando Norris</t>
        </is>
      </c>
      <c r="B75" s="11" t="b">
        <v>0</v>
      </c>
      <c r="C75" s="11" t="b">
        <v>0</v>
      </c>
      <c r="D75" s="11" t="b">
        <v>0</v>
      </c>
      <c r="E75" s="11" t="b">
        <v>0</v>
      </c>
      <c r="F75" s="11" t="b">
        <v>0</v>
      </c>
      <c r="G75" s="11" t="b">
        <v>0</v>
      </c>
      <c r="H75" s="11" t="b">
        <v>0</v>
      </c>
      <c r="I75" s="11" t="b">
        <v>0</v>
      </c>
      <c r="J75" s="11" t="b">
        <v>0</v>
      </c>
      <c r="K75" s="11" t="b">
        <v>0</v>
      </c>
      <c r="L75" s="12" t="n">
        <f>COUNTIF(B75:K75,TRUE)/10</f>
        <v>0</v>
      </c>
    </row>
    <row r="76" ht="21" customHeight="1" outlineLevel="1">
      <c r="A76" s="9" t="inlineStr">
        <is>
          <t xml:space="preserve">Oscar Piastri</t>
        </is>
      </c>
      <c r="B76" s="11" t="b">
        <v>0</v>
      </c>
      <c r="C76" s="11" t="b">
        <v>0</v>
      </c>
      <c r="D76" s="11" t="b">
        <v>0</v>
      </c>
      <c r="E76" s="11" t="b">
        <v>0</v>
      </c>
      <c r="F76" s="11" t="b">
        <v>0</v>
      </c>
      <c r="G76" s="11" t="b">
        <v>0</v>
      </c>
      <c r="H76" s="11" t="b">
        <v>0</v>
      </c>
      <c r="I76" s="11" t="b">
        <v>0</v>
      </c>
      <c r="J76" s="11" t="b">
        <v>0</v>
      </c>
      <c r="K76" s="11" t="b">
        <v>0</v>
      </c>
      <c r="L76" s="12" t="n">
        <f>COUNTIF(B76:K76,TRUE)/10</f>
        <v>0</v>
      </c>
    </row>
    <row r="77" ht="21" customHeight="1" outlineLevel="1">
      <c r="A77" s="9" t="inlineStr">
        <is>
          <t xml:space="preserve">George Russell</t>
        </is>
      </c>
      <c r="B77" s="11" t="b">
        <v>0</v>
      </c>
      <c r="C77" s="11" t="b">
        <v>0</v>
      </c>
      <c r="D77" s="11" t="b">
        <v>0</v>
      </c>
      <c r="E77" s="11" t="b">
        <v>0</v>
      </c>
      <c r="F77" s="11" t="b">
        <v>0</v>
      </c>
      <c r="G77" s="11" t="b">
        <v>0</v>
      </c>
      <c r="H77" s="11" t="b">
        <v>0</v>
      </c>
      <c r="I77" s="11" t="b">
        <v>0</v>
      </c>
      <c r="J77" s="11" t="b">
        <v>0</v>
      </c>
      <c r="K77" s="11" t="b">
        <v>0</v>
      </c>
      <c r="L77" s="12" t="n">
        <f>COUNTIF(B77:K77,TRUE)/10</f>
        <v>0</v>
      </c>
    </row>
    <row r="78" ht="21" customHeight="1" outlineLevel="1">
      <c r="A78" s="9" t="inlineStr">
        <is>
          <t xml:space="preserve">Kimi Antonelli</t>
        </is>
      </c>
      <c r="B78" s="11" t="b">
        <v>0</v>
      </c>
      <c r="C78" s="11" t="b">
        <v>0</v>
      </c>
      <c r="D78" s="11" t="b">
        <v>0</v>
      </c>
      <c r="E78" s="11" t="b">
        <v>0</v>
      </c>
      <c r="F78" s="11" t="b">
        <v>0</v>
      </c>
      <c r="G78" s="11" t="b">
        <v>0</v>
      </c>
      <c r="H78" s="11" t="b">
        <v>0</v>
      </c>
      <c r="I78" s="11" t="b">
        <v>0</v>
      </c>
      <c r="J78" s="11" t="b">
        <v>0</v>
      </c>
      <c r="K78" s="11" t="b">
        <v>0</v>
      </c>
      <c r="L78" s="12" t="n">
        <f>COUNTIF(B78:K78,TRUE)/10</f>
        <v>0</v>
      </c>
    </row>
    <row r="79" ht="21" customHeight="1" outlineLevel="1">
      <c r="A79" s="9" t="inlineStr">
        <is>
          <t xml:space="preserve">Max Verstappen</t>
        </is>
      </c>
      <c r="B79" s="11" t="b">
        <v>0</v>
      </c>
      <c r="C79" s="11" t="b">
        <v>0</v>
      </c>
      <c r="D79" s="11" t="b">
        <v>0</v>
      </c>
      <c r="E79" s="11" t="b">
        <v>0</v>
      </c>
      <c r="F79" s="11" t="b">
        <v>0</v>
      </c>
      <c r="G79" s="11" t="b">
        <v>0</v>
      </c>
      <c r="H79" s="11" t="b">
        <v>0</v>
      </c>
      <c r="I79" s="11" t="b">
        <v>0</v>
      </c>
      <c r="J79" s="11" t="b">
        <v>0</v>
      </c>
      <c r="K79" s="11" t="b">
        <v>0</v>
      </c>
      <c r="L79" s="12" t="n">
        <f>COUNTIF(B79:K79,TRUE)/10</f>
        <v>0</v>
      </c>
    </row>
    <row r="80" ht="21" customHeight="1" outlineLevel="1">
      <c r="A80" s="9" t="inlineStr">
        <is>
          <t xml:space="preserve">Isack Hadjar</t>
        </is>
      </c>
      <c r="B80" s="11" t="b">
        <v>0</v>
      </c>
      <c r="C80" s="11" t="b">
        <v>0</v>
      </c>
      <c r="D80" s="11" t="b">
        <v>0</v>
      </c>
      <c r="E80" s="11" t="b">
        <v>0</v>
      </c>
      <c r="F80" s="11" t="b">
        <v>0</v>
      </c>
      <c r="G80" s="11" t="b">
        <v>0</v>
      </c>
      <c r="H80" s="11" t="b">
        <v>0</v>
      </c>
      <c r="I80" s="11" t="b">
        <v>0</v>
      </c>
      <c r="J80" s="11" t="b">
        <v>0</v>
      </c>
      <c r="K80" s="11" t="b">
        <v>0</v>
      </c>
      <c r="L80" s="12" t="n">
        <f>COUNTIF(B80:K80,TRUE)/10</f>
        <v>0</v>
      </c>
    </row>
    <row r="81" ht="21" customHeight="1" outlineLevel="1">
      <c r="A81" s="9" t="inlineStr">
        <is>
          <t xml:space="preserve">Charles Leclerc</t>
        </is>
      </c>
      <c r="B81" s="11" t="b">
        <v>0</v>
      </c>
      <c r="C81" s="11" t="b">
        <v>0</v>
      </c>
      <c r="D81" s="11" t="b">
        <v>0</v>
      </c>
      <c r="E81" s="11" t="b">
        <v>0</v>
      </c>
      <c r="F81" s="11" t="b">
        <v>0</v>
      </c>
      <c r="G81" s="11" t="b">
        <v>0</v>
      </c>
      <c r="H81" s="11" t="b">
        <v>0</v>
      </c>
      <c r="I81" s="11" t="b">
        <v>0</v>
      </c>
      <c r="J81" s="11" t="b">
        <v>0</v>
      </c>
      <c r="K81" s="11" t="b">
        <v>0</v>
      </c>
      <c r="L81" s="12" t="n">
        <f>COUNTIF(B81:K81,TRUE)/10</f>
        <v>0</v>
      </c>
    </row>
    <row r="82" ht="21" customHeight="1" outlineLevel="1">
      <c r="A82" s="9" t="inlineStr">
        <is>
          <t xml:space="preserve">Lewis Hamilton</t>
        </is>
      </c>
      <c r="B82" s="11" t="b">
        <v>0</v>
      </c>
      <c r="C82" s="11" t="b">
        <v>0</v>
      </c>
      <c r="D82" s="11" t="b">
        <v>0</v>
      </c>
      <c r="E82" s="11" t="b">
        <v>0</v>
      </c>
      <c r="F82" s="11" t="b">
        <v>0</v>
      </c>
      <c r="G82" s="11" t="b">
        <v>0</v>
      </c>
      <c r="H82" s="11" t="b">
        <v>0</v>
      </c>
      <c r="I82" s="11" t="b">
        <v>0</v>
      </c>
      <c r="J82" s="11" t="b">
        <v>0</v>
      </c>
      <c r="K82" s="11" t="b">
        <v>0</v>
      </c>
      <c r="L82" s="12" t="n">
        <f>COUNTIF(B82:K82,TRUE)/10</f>
        <v>0</v>
      </c>
    </row>
    <row r="83" ht="21" customHeight="1" outlineLevel="1">
      <c r="A83" s="9" t="inlineStr">
        <is>
          <t xml:space="preserve">Alexander Albon</t>
        </is>
      </c>
      <c r="B83" s="11" t="b">
        <v>0</v>
      </c>
      <c r="C83" s="11" t="b">
        <v>0</v>
      </c>
      <c r="D83" s="11" t="b">
        <v>0</v>
      </c>
      <c r="E83" s="11" t="b">
        <v>0</v>
      </c>
      <c r="F83" s="11" t="b">
        <v>0</v>
      </c>
      <c r="G83" s="11" t="b">
        <v>0</v>
      </c>
      <c r="H83" s="11" t="b">
        <v>0</v>
      </c>
      <c r="I83" s="11" t="b">
        <v>0</v>
      </c>
      <c r="J83" s="11" t="b">
        <v>0</v>
      </c>
      <c r="K83" s="11" t="b">
        <v>0</v>
      </c>
      <c r="L83" s="12" t="n">
        <f>COUNTIF(B83:K83,TRUE)/10</f>
        <v>0</v>
      </c>
    </row>
    <row r="84" ht="21" customHeight="1" outlineLevel="1">
      <c r="A84" s="9" t="inlineStr">
        <is>
          <t xml:space="preserve">Carlos Sainz</t>
        </is>
      </c>
      <c r="B84" s="11" t="b">
        <v>0</v>
      </c>
      <c r="C84" s="11" t="b">
        <v>0</v>
      </c>
      <c r="D84" s="11" t="b">
        <v>0</v>
      </c>
      <c r="E84" s="11" t="b">
        <v>0</v>
      </c>
      <c r="F84" s="11" t="b">
        <v>0</v>
      </c>
      <c r="G84" s="11" t="b">
        <v>0</v>
      </c>
      <c r="H84" s="11" t="b">
        <v>0</v>
      </c>
      <c r="I84" s="11" t="b">
        <v>0</v>
      </c>
      <c r="J84" s="11" t="b">
        <v>0</v>
      </c>
      <c r="K84" s="11" t="b">
        <v>0</v>
      </c>
      <c r="L84" s="12" t="n">
        <f>COUNTIF(B84:K84,TRUE)/10</f>
        <v>0</v>
      </c>
    </row>
    <row r="85" ht="21" customHeight="1" outlineLevel="1">
      <c r="A85" s="9" t="inlineStr">
        <is>
          <t xml:space="preserve">Pierre Gasly</t>
        </is>
      </c>
      <c r="B85" s="11" t="b">
        <v>0</v>
      </c>
      <c r="C85" s="11" t="b">
        <v>0</v>
      </c>
      <c r="D85" s="11" t="b">
        <v>0</v>
      </c>
      <c r="E85" s="11" t="b">
        <v>0</v>
      </c>
      <c r="F85" s="11" t="b">
        <v>0</v>
      </c>
      <c r="G85" s="11" t="b">
        <v>0</v>
      </c>
      <c r="H85" s="11" t="b">
        <v>0</v>
      </c>
      <c r="I85" s="11" t="b">
        <v>0</v>
      </c>
      <c r="J85" s="11" t="b">
        <v>0</v>
      </c>
      <c r="K85" s="11" t="b">
        <v>0</v>
      </c>
      <c r="L85" s="12" t="n">
        <f>COUNTIF(B85:K85,TRUE)/10</f>
        <v>0</v>
      </c>
    </row>
    <row r="86" ht="21" customHeight="1" outlineLevel="1">
      <c r="A86" s="9" t="inlineStr">
        <is>
          <t xml:space="preserve">Franco Colapinto</t>
        </is>
      </c>
      <c r="B86" s="11" t="b">
        <v>0</v>
      </c>
      <c r="C86" s="11" t="b">
        <v>0</v>
      </c>
      <c r="D86" s="11" t="b">
        <v>0</v>
      </c>
      <c r="E86" s="11" t="b">
        <v>0</v>
      </c>
      <c r="F86" s="11" t="b">
        <v>0</v>
      </c>
      <c r="G86" s="11" t="b">
        <v>0</v>
      </c>
      <c r="H86" s="11" t="b">
        <v>0</v>
      </c>
      <c r="I86" s="11" t="b">
        <v>0</v>
      </c>
      <c r="J86" s="11" t="b">
        <v>0</v>
      </c>
      <c r="K86" s="11" t="b">
        <v>0</v>
      </c>
      <c r="L86" s="12" t="n">
        <f>COUNTIF(B86:K86,TRUE)/10</f>
        <v>0</v>
      </c>
    </row>
    <row r="87" ht="21" customHeight="1" outlineLevel="1">
      <c r="A87" s="9" t="inlineStr">
        <is>
          <t xml:space="preserve">Fernando Alonso</t>
        </is>
      </c>
      <c r="B87" s="11" t="b">
        <v>0</v>
      </c>
      <c r="C87" s="11" t="b">
        <v>0</v>
      </c>
      <c r="D87" s="11" t="b">
        <v>0</v>
      </c>
      <c r="E87" s="11" t="b">
        <v>0</v>
      </c>
      <c r="F87" s="11" t="b">
        <v>0</v>
      </c>
      <c r="G87" s="11" t="b">
        <v>0</v>
      </c>
      <c r="H87" s="11" t="b">
        <v>0</v>
      </c>
      <c r="I87" s="11" t="b">
        <v>0</v>
      </c>
      <c r="J87" s="11" t="b">
        <v>0</v>
      </c>
      <c r="K87" s="11" t="b">
        <v>0</v>
      </c>
      <c r="L87" s="12" t="n">
        <f>COUNTIF(B87:K87,TRUE)/10</f>
        <v>0</v>
      </c>
    </row>
    <row r="88" ht="21" customHeight="1" outlineLevel="1">
      <c r="A88" s="9" t="inlineStr">
        <is>
          <t xml:space="preserve">Lance Stroll</t>
        </is>
      </c>
      <c r="B88" s="11" t="b">
        <v>0</v>
      </c>
      <c r="C88" s="11" t="b">
        <v>0</v>
      </c>
      <c r="D88" s="11" t="b">
        <v>0</v>
      </c>
      <c r="E88" s="11" t="b">
        <v>0</v>
      </c>
      <c r="F88" s="11" t="b">
        <v>0</v>
      </c>
      <c r="G88" s="11" t="b">
        <v>0</v>
      </c>
      <c r="H88" s="11" t="b">
        <v>0</v>
      </c>
      <c r="I88" s="11" t="b">
        <v>0</v>
      </c>
      <c r="J88" s="11" t="b">
        <v>0</v>
      </c>
      <c r="K88" s="11" t="b">
        <v>0</v>
      </c>
      <c r="L88" s="12" t="n">
        <f>COUNTIF(B88:K88,TRUE)/10</f>
        <v>0</v>
      </c>
    </row>
    <row r="89" ht="21" customHeight="1" outlineLevel="1">
      <c r="A89" s="9" t="inlineStr">
        <is>
          <t xml:space="preserve">Esteban Ocon</t>
        </is>
      </c>
      <c r="B89" s="11" t="b">
        <v>0</v>
      </c>
      <c r="C89" s="11" t="b">
        <v>0</v>
      </c>
      <c r="D89" s="11" t="b">
        <v>0</v>
      </c>
      <c r="E89" s="11" t="b">
        <v>0</v>
      </c>
      <c r="F89" s="11" t="b">
        <v>0</v>
      </c>
      <c r="G89" s="11" t="b">
        <v>0</v>
      </c>
      <c r="H89" s="11" t="b">
        <v>0</v>
      </c>
      <c r="I89" s="11" t="b">
        <v>0</v>
      </c>
      <c r="J89" s="11" t="b">
        <v>0</v>
      </c>
      <c r="K89" s="11" t="b">
        <v>0</v>
      </c>
      <c r="L89" s="12" t="n">
        <f>COUNTIF(B89:K89,TRUE)/10</f>
        <v>0</v>
      </c>
    </row>
    <row r="90" ht="21" customHeight="1" outlineLevel="1">
      <c r="A90" s="9" t="inlineStr">
        <is>
          <t xml:space="preserve">Oliver Bearman</t>
        </is>
      </c>
      <c r="B90" s="11" t="b">
        <v>0</v>
      </c>
      <c r="C90" s="11" t="b">
        <v>0</v>
      </c>
      <c r="D90" s="11" t="b">
        <v>0</v>
      </c>
      <c r="E90" s="11" t="b">
        <v>0</v>
      </c>
      <c r="F90" s="11" t="b">
        <v>0</v>
      </c>
      <c r="G90" s="11" t="b">
        <v>0</v>
      </c>
      <c r="H90" s="11" t="b">
        <v>0</v>
      </c>
      <c r="I90" s="11" t="b">
        <v>0</v>
      </c>
      <c r="J90" s="11" t="b">
        <v>0</v>
      </c>
      <c r="K90" s="11" t="b">
        <v>0</v>
      </c>
      <c r="L90" s="12" t="n">
        <f>COUNTIF(B90:K90,TRUE)/10</f>
        <v>0</v>
      </c>
    </row>
    <row r="91" ht="21" customHeight="1" outlineLevel="1">
      <c r="A91" s="9" t="inlineStr">
        <is>
          <t xml:space="preserve">Nico Hülkenberg</t>
        </is>
      </c>
      <c r="B91" s="11" t="b">
        <v>0</v>
      </c>
      <c r="C91" s="11" t="b">
        <v>0</v>
      </c>
      <c r="D91" s="11" t="b">
        <v>0</v>
      </c>
      <c r="E91" s="11" t="b">
        <v>0</v>
      </c>
      <c r="F91" s="11" t="b">
        <v>0</v>
      </c>
      <c r="G91" s="11" t="b">
        <v>0</v>
      </c>
      <c r="H91" s="11" t="b">
        <v>0</v>
      </c>
      <c r="I91" s="11" t="b">
        <v>0</v>
      </c>
      <c r="J91" s="11" t="b">
        <v>0</v>
      </c>
      <c r="K91" s="11" t="b">
        <v>0</v>
      </c>
      <c r="L91" s="12" t="n">
        <f>COUNTIF(B91:K91,TRUE)/10</f>
        <v>0</v>
      </c>
    </row>
    <row r="92" ht="21" customHeight="1" outlineLevel="1">
      <c r="A92" s="9" t="inlineStr">
        <is>
          <t xml:space="preserve">Gabriel Bortoleto</t>
        </is>
      </c>
      <c r="B92" s="11" t="b">
        <v>0</v>
      </c>
      <c r="C92" s="11" t="b">
        <v>0</v>
      </c>
      <c r="D92" s="11" t="b">
        <v>0</v>
      </c>
      <c r="E92" s="11" t="b">
        <v>0</v>
      </c>
      <c r="F92" s="11" t="b">
        <v>0</v>
      </c>
      <c r="G92" s="11" t="b">
        <v>0</v>
      </c>
      <c r="H92" s="11" t="b">
        <v>0</v>
      </c>
      <c r="I92" s="11" t="b">
        <v>0</v>
      </c>
      <c r="J92" s="11" t="b">
        <v>0</v>
      </c>
      <c r="K92" s="11" t="b">
        <v>0</v>
      </c>
      <c r="L92" s="12" t="n">
        <f>COUNTIF(B92:K92,TRUE)/10</f>
        <v>0</v>
      </c>
    </row>
    <row r="93" ht="21" customHeight="1" outlineLevel="1">
      <c r="A93" s="9" t="inlineStr">
        <is>
          <t xml:space="preserve">Liam Lawson</t>
        </is>
      </c>
      <c r="B93" s="11" t="b">
        <v>0</v>
      </c>
      <c r="C93" s="11" t="b">
        <v>0</v>
      </c>
      <c r="D93" s="11" t="b">
        <v>0</v>
      </c>
      <c r="E93" s="11" t="b">
        <v>0</v>
      </c>
      <c r="F93" s="11" t="b">
        <v>0</v>
      </c>
      <c r="G93" s="11" t="b">
        <v>0</v>
      </c>
      <c r="H93" s="11" t="b">
        <v>0</v>
      </c>
      <c r="I93" s="11" t="b">
        <v>0</v>
      </c>
      <c r="J93" s="11" t="b">
        <v>0</v>
      </c>
      <c r="K93" s="11" t="b">
        <v>0</v>
      </c>
      <c r="L93" s="12" t="n">
        <f>COUNTIF(B93:K93,TRUE)/10</f>
        <v>0</v>
      </c>
    </row>
    <row r="94" ht="21" customHeight="1" outlineLevel="1">
      <c r="A94" s="9" t="inlineStr">
        <is>
          <t xml:space="preserve">Arvid Lindblad (RC)</t>
        </is>
      </c>
      <c r="B94" s="11" t="b">
        <v>0</v>
      </c>
      <c r="C94" s="11" t="b">
        <v>0</v>
      </c>
      <c r="D94" s="11" t="b">
        <v>0</v>
      </c>
      <c r="E94" s="11" t="b">
        <v>0</v>
      </c>
      <c r="F94" s="11" t="b">
        <v>0</v>
      </c>
      <c r="G94" s="11" t="b">
        <v>0</v>
      </c>
      <c r="H94" s="11" t="b">
        <v>0</v>
      </c>
      <c r="I94" s="11" t="b">
        <v>0</v>
      </c>
      <c r="J94" s="11" t="b">
        <v>0</v>
      </c>
      <c r="K94" s="11" t="b">
        <v>0</v>
      </c>
      <c r="L94" s="12" t="n">
        <f>COUNTIF(B94:K94,TRUE)/10</f>
        <v>0</v>
      </c>
    </row>
    <row r="95" ht="21" customHeight="1" outlineLevel="1">
      <c r="A95" s="9" t="inlineStr">
        <is>
          <t xml:space="preserve">Sergio Pérez</t>
        </is>
      </c>
      <c r="B95" s="11" t="b">
        <v>0</v>
      </c>
      <c r="C95" s="11" t="b">
        <v>0</v>
      </c>
      <c r="D95" s="11" t="b">
        <v>0</v>
      </c>
      <c r="E95" s="11" t="b">
        <v>0</v>
      </c>
      <c r="F95" s="11" t="b">
        <v>0</v>
      </c>
      <c r="G95" s="11" t="b">
        <v>0</v>
      </c>
      <c r="H95" s="11" t="b">
        <v>0</v>
      </c>
      <c r="I95" s="11" t="b">
        <v>0</v>
      </c>
      <c r="J95" s="11" t="b">
        <v>0</v>
      </c>
      <c r="K95" s="11" t="b">
        <v>0</v>
      </c>
      <c r="L95" s="12" t="n">
        <f>COUNTIF(B95:K95,TRUE)/10</f>
        <v>0</v>
      </c>
    </row>
    <row r="96" ht="21" customHeight="1" outlineLevel="1">
      <c r="A96" s="9" t="inlineStr">
        <is>
          <t xml:space="preserve">Valtteri Bottas</t>
        </is>
      </c>
      <c r="B96" s="11" t="b">
        <v>0</v>
      </c>
      <c r="C96" s="11" t="b">
        <v>0</v>
      </c>
      <c r="D96" s="11" t="b">
        <v>0</v>
      </c>
      <c r="E96" s="11" t="b">
        <v>0</v>
      </c>
      <c r="F96" s="11" t="b">
        <v>0</v>
      </c>
      <c r="G96" s="11" t="b">
        <v>0</v>
      </c>
      <c r="H96" s="11" t="b">
        <v>0</v>
      </c>
      <c r="I96" s="11" t="b">
        <v>0</v>
      </c>
      <c r="J96" s="11" t="b">
        <v>0</v>
      </c>
      <c r="K96" s="11" t="b">
        <v>0</v>
      </c>
      <c r="L96" s="12" t="n">
        <f>COUNTIF(B96:K96,TRUE)/10</f>
        <v>0</v>
      </c>
    </row>
    <row r="97" ht="7" customHeight="1"/>
    <row r="98" ht="27" customHeight="1">
      <c r="A98" s="8" t="inlineStr">
        <is>
          <t xml:space="preserve">RADIANCE  ·  8 cartes</t>
        </is>
      </c>
      <c r="L98" s="12" t="n">
        <f>COUNTIF(B99:K106,TRUE)/80</f>
        <v>0</v>
      </c>
    </row>
    <row r="99" ht="21" customHeight="1" outlineLevel="1">
      <c r="A99" s="9" t="inlineStr">
        <is>
          <t xml:space="preserve">George Russell</t>
        </is>
      </c>
      <c r="B99" s="11" t="b">
        <v>0</v>
      </c>
      <c r="C99" s="11" t="b">
        <v>0</v>
      </c>
      <c r="D99" s="11" t="b">
        <v>0</v>
      </c>
      <c r="E99" s="11" t="b">
        <v>0</v>
      </c>
      <c r="F99" s="11" t="b">
        <v>0</v>
      </c>
      <c r="G99" s="11" t="b">
        <v>0</v>
      </c>
      <c r="H99" s="11" t="b">
        <v>0</v>
      </c>
      <c r="I99" s="11" t="b">
        <v>0</v>
      </c>
      <c r="J99" s="11" t="b">
        <v>0</v>
      </c>
      <c r="K99" s="11" t="b">
        <v>0</v>
      </c>
      <c r="L99" s="12" t="n">
        <f>COUNTIF(B99:K99,TRUE)/10</f>
        <v>0</v>
      </c>
    </row>
    <row r="100" ht="21" customHeight="1" outlineLevel="1">
      <c r="A100" s="9" t="inlineStr">
        <is>
          <t xml:space="preserve">Kimi Antonelli</t>
        </is>
      </c>
      <c r="B100" s="11" t="b">
        <v>0</v>
      </c>
      <c r="C100" s="11" t="b">
        <v>0</v>
      </c>
      <c r="D100" s="11" t="b">
        <v>0</v>
      </c>
      <c r="E100" s="11" t="b">
        <v>0</v>
      </c>
      <c r="F100" s="11" t="b">
        <v>0</v>
      </c>
      <c r="G100" s="11" t="b">
        <v>0</v>
      </c>
      <c r="H100" s="11" t="b">
        <v>0</v>
      </c>
      <c r="I100" s="11" t="b">
        <v>0</v>
      </c>
      <c r="J100" s="11" t="b">
        <v>0</v>
      </c>
      <c r="K100" s="11" t="b">
        <v>0</v>
      </c>
      <c r="L100" s="12" t="n">
        <f>COUNTIF(B100:K100,TRUE)/10</f>
        <v>0</v>
      </c>
    </row>
    <row r="101" ht="21" customHeight="1" outlineLevel="1">
      <c r="A101" s="9" t="inlineStr">
        <is>
          <t xml:space="preserve">Max Verstappen</t>
        </is>
      </c>
      <c r="B101" s="11" t="b">
        <v>0</v>
      </c>
      <c r="C101" s="11" t="b">
        <v>0</v>
      </c>
      <c r="D101" s="11" t="b">
        <v>0</v>
      </c>
      <c r="E101" s="11" t="b">
        <v>0</v>
      </c>
      <c r="F101" s="11" t="b">
        <v>0</v>
      </c>
      <c r="G101" s="11" t="b">
        <v>0</v>
      </c>
      <c r="H101" s="11" t="b">
        <v>0</v>
      </c>
      <c r="I101" s="11" t="b">
        <v>0</v>
      </c>
      <c r="J101" s="11" t="b">
        <v>0</v>
      </c>
      <c r="K101" s="11" t="b">
        <v>0</v>
      </c>
      <c r="L101" s="12" t="n">
        <f>COUNTIF(B101:K101,TRUE)/10</f>
        <v>0</v>
      </c>
    </row>
    <row r="102" ht="21" customHeight="1" outlineLevel="1">
      <c r="A102" s="9" t="inlineStr">
        <is>
          <t xml:space="preserve">Charles Leclerc</t>
        </is>
      </c>
      <c r="B102" s="11" t="b">
        <v>0</v>
      </c>
      <c r="C102" s="11" t="b">
        <v>0</v>
      </c>
      <c r="D102" s="11" t="b">
        <v>0</v>
      </c>
      <c r="E102" s="11" t="b">
        <v>0</v>
      </c>
      <c r="F102" s="11" t="b">
        <v>0</v>
      </c>
      <c r="G102" s="11" t="b">
        <v>0</v>
      </c>
      <c r="H102" s="11" t="b">
        <v>0</v>
      </c>
      <c r="I102" s="11" t="b">
        <v>0</v>
      </c>
      <c r="J102" s="11" t="b">
        <v>0</v>
      </c>
      <c r="K102" s="11" t="b">
        <v>0</v>
      </c>
      <c r="L102" s="12" t="n">
        <f>COUNTIF(B102:K102,TRUE)/10</f>
        <v>0</v>
      </c>
    </row>
    <row r="103" ht="21" customHeight="1" outlineLevel="1">
      <c r="A103" s="9" t="inlineStr">
        <is>
          <t xml:space="preserve">Lewis Hamilton</t>
        </is>
      </c>
      <c r="B103" s="11" t="b">
        <v>0</v>
      </c>
      <c r="C103" s="11" t="b">
        <v>0</v>
      </c>
      <c r="D103" s="11" t="b">
        <v>0</v>
      </c>
      <c r="E103" s="11" t="b">
        <v>0</v>
      </c>
      <c r="F103" s="11" t="b">
        <v>0</v>
      </c>
      <c r="G103" s="11" t="b">
        <v>0</v>
      </c>
      <c r="H103" s="11" t="b">
        <v>0</v>
      </c>
      <c r="I103" s="11" t="b">
        <v>0</v>
      </c>
      <c r="J103" s="11" t="b">
        <v>0</v>
      </c>
      <c r="K103" s="11" t="b">
        <v>0</v>
      </c>
      <c r="L103" s="12" t="n">
        <f>COUNTIF(B103:K103,TRUE)/10</f>
        <v>0</v>
      </c>
    </row>
    <row r="104" ht="21" customHeight="1" outlineLevel="1">
      <c r="A104" s="9" t="inlineStr">
        <is>
          <t xml:space="preserve">Gabriel Bortoleto</t>
        </is>
      </c>
      <c r="B104" s="11" t="b">
        <v>0</v>
      </c>
      <c r="C104" s="11" t="b">
        <v>0</v>
      </c>
      <c r="D104" s="11" t="b">
        <v>0</v>
      </c>
      <c r="E104" s="11" t="b">
        <v>0</v>
      </c>
      <c r="F104" s="11" t="b">
        <v>0</v>
      </c>
      <c r="G104" s="11" t="b">
        <v>0</v>
      </c>
      <c r="H104" s="11" t="b">
        <v>0</v>
      </c>
      <c r="I104" s="11" t="b">
        <v>0</v>
      </c>
      <c r="J104" s="11" t="b">
        <v>0</v>
      </c>
      <c r="K104" s="11" t="b">
        <v>0</v>
      </c>
      <c r="L104" s="12" t="n">
        <f>COUNTIF(B104:K104,TRUE)/10</f>
        <v>0</v>
      </c>
    </row>
    <row r="105" ht="21" customHeight="1" outlineLevel="1">
      <c r="A105" s="9" t="inlineStr">
        <is>
          <t xml:space="preserve">Liam Lawson</t>
        </is>
      </c>
      <c r="B105" s="11" t="b">
        <v>0</v>
      </c>
      <c r="C105" s="11" t="b">
        <v>0</v>
      </c>
      <c r="D105" s="11" t="b">
        <v>0</v>
      </c>
      <c r="E105" s="11" t="b">
        <v>0</v>
      </c>
      <c r="F105" s="11" t="b">
        <v>0</v>
      </c>
      <c r="G105" s="11" t="b">
        <v>0</v>
      </c>
      <c r="H105" s="11" t="b">
        <v>0</v>
      </c>
      <c r="I105" s="11" t="b">
        <v>0</v>
      </c>
      <c r="J105" s="11" t="b">
        <v>0</v>
      </c>
      <c r="K105" s="11" t="b">
        <v>0</v>
      </c>
      <c r="L105" s="12" t="n">
        <f>COUNTIF(B105:K105,TRUE)/10</f>
        <v>0</v>
      </c>
    </row>
    <row r="106" ht="21" customHeight="1" outlineLevel="1">
      <c r="A106" s="9" t="inlineStr">
        <is>
          <t xml:space="preserve">Arvid Lindblad (RC)</t>
        </is>
      </c>
      <c r="B106" s="11" t="b">
        <v>0</v>
      </c>
      <c r="C106" s="11" t="b">
        <v>0</v>
      </c>
      <c r="D106" s="11" t="b">
        <v>0</v>
      </c>
      <c r="E106" s="11" t="b">
        <v>0</v>
      </c>
      <c r="F106" s="11" t="b">
        <v>0</v>
      </c>
      <c r="G106" s="11" t="b">
        <v>0</v>
      </c>
      <c r="H106" s="11" t="b">
        <v>0</v>
      </c>
      <c r="I106" s="11" t="b">
        <v>0</v>
      </c>
      <c r="J106" s="11" t="b">
        <v>0</v>
      </c>
      <c r="K106" s="11" t="b">
        <v>0</v>
      </c>
      <c r="L106" s="12" t="n">
        <f>COUNTIF(B106:K106,TRUE)/10</f>
        <v>0</v>
      </c>
    </row>
    <row r="107" ht="7" customHeight="1"/>
    <row r="108" ht="27" customHeight="1">
      <c r="A108" s="8" t="inlineStr">
        <is>
          <t xml:space="preserve">IGNITE  ·  10 cartes</t>
        </is>
      </c>
      <c r="L108" s="12" t="n">
        <f>COUNTIF(B109:K118,TRUE)/100</f>
        <v>0</v>
      </c>
    </row>
    <row r="109" ht="21" customHeight="1" outlineLevel="1">
      <c r="A109" s="9" t="inlineStr">
        <is>
          <t xml:space="preserve">Kimi Antonelli</t>
        </is>
      </c>
      <c r="B109" s="11" t="b">
        <v>0</v>
      </c>
      <c r="C109" s="11" t="b">
        <v>0</v>
      </c>
      <c r="D109" s="11" t="b">
        <v>0</v>
      </c>
      <c r="E109" s="11" t="b">
        <v>0</v>
      </c>
      <c r="F109" s="11" t="b">
        <v>0</v>
      </c>
      <c r="G109" s="11" t="b">
        <v>0</v>
      </c>
      <c r="H109" s="11" t="b">
        <v>0</v>
      </c>
      <c r="I109" s="11" t="b">
        <v>0</v>
      </c>
      <c r="J109" s="11" t="b">
        <v>0</v>
      </c>
      <c r="K109" s="11" t="b">
        <v>0</v>
      </c>
      <c r="L109" s="12" t="n">
        <f>COUNTIF(B109:K109,TRUE)/10</f>
        <v>0</v>
      </c>
    </row>
    <row r="110" ht="21" customHeight="1" outlineLevel="1">
      <c r="A110" s="9" t="inlineStr">
        <is>
          <t xml:space="preserve">Isack Hadjar</t>
        </is>
      </c>
      <c r="B110" s="11" t="b">
        <v>0</v>
      </c>
      <c r="C110" s="11" t="b">
        <v>0</v>
      </c>
      <c r="D110" s="11" t="b">
        <v>0</v>
      </c>
      <c r="E110" s="11" t="b">
        <v>0</v>
      </c>
      <c r="F110" s="11" t="b">
        <v>0</v>
      </c>
      <c r="G110" s="11" t="b">
        <v>0</v>
      </c>
      <c r="H110" s="11" t="b">
        <v>0</v>
      </c>
      <c r="I110" s="11" t="b">
        <v>0</v>
      </c>
      <c r="J110" s="11" t="b">
        <v>0</v>
      </c>
      <c r="K110" s="11" t="b">
        <v>0</v>
      </c>
      <c r="L110" s="12" t="n">
        <f>COUNTIF(B110:K110,TRUE)/10</f>
        <v>0</v>
      </c>
    </row>
    <row r="111" ht="21" customHeight="1" outlineLevel="1">
      <c r="A111" s="9" t="inlineStr">
        <is>
          <t xml:space="preserve">Franco Colapinto</t>
        </is>
      </c>
      <c r="B111" s="11" t="b">
        <v>0</v>
      </c>
      <c r="C111" s="11" t="b">
        <v>0</v>
      </c>
      <c r="D111" s="11" t="b">
        <v>0</v>
      </c>
      <c r="E111" s="11" t="b">
        <v>0</v>
      </c>
      <c r="F111" s="11" t="b">
        <v>0</v>
      </c>
      <c r="G111" s="11" t="b">
        <v>0</v>
      </c>
      <c r="H111" s="11" t="b">
        <v>0</v>
      </c>
      <c r="I111" s="11" t="b">
        <v>0</v>
      </c>
      <c r="J111" s="11" t="b">
        <v>0</v>
      </c>
      <c r="K111" s="11" t="b">
        <v>0</v>
      </c>
      <c r="L111" s="12" t="n">
        <f>COUNTIF(B111:K111,TRUE)/10</f>
        <v>0</v>
      </c>
    </row>
    <row r="112" ht="21" customHeight="1" outlineLevel="1">
      <c r="A112" s="9" t="inlineStr">
        <is>
          <t xml:space="preserve">Oliver Bearman</t>
        </is>
      </c>
      <c r="B112" s="11" t="b">
        <v>0</v>
      </c>
      <c r="C112" s="11" t="b">
        <v>0</v>
      </c>
      <c r="D112" s="11" t="b">
        <v>0</v>
      </c>
      <c r="E112" s="11" t="b">
        <v>0</v>
      </c>
      <c r="F112" s="11" t="b">
        <v>0</v>
      </c>
      <c r="G112" s="11" t="b">
        <v>0</v>
      </c>
      <c r="H112" s="11" t="b">
        <v>0</v>
      </c>
      <c r="I112" s="11" t="b">
        <v>0</v>
      </c>
      <c r="J112" s="11" t="b">
        <v>0</v>
      </c>
      <c r="K112" s="11" t="b">
        <v>0</v>
      </c>
      <c r="L112" s="12" t="n">
        <f>COUNTIF(B112:K112,TRUE)/10</f>
        <v>0</v>
      </c>
    </row>
    <row r="113" ht="21" customHeight="1" outlineLevel="1">
      <c r="A113" s="9" t="inlineStr">
        <is>
          <t xml:space="preserve">Nico Hülkenberg</t>
        </is>
      </c>
      <c r="B113" s="11" t="b">
        <v>0</v>
      </c>
      <c r="C113" s="11" t="b">
        <v>0</v>
      </c>
      <c r="D113" s="11" t="b">
        <v>0</v>
      </c>
      <c r="E113" s="11" t="b">
        <v>0</v>
      </c>
      <c r="F113" s="11" t="b">
        <v>0</v>
      </c>
      <c r="G113" s="11" t="b">
        <v>0</v>
      </c>
      <c r="H113" s="11" t="b">
        <v>0</v>
      </c>
      <c r="I113" s="11" t="b">
        <v>0</v>
      </c>
      <c r="J113" s="11" t="b">
        <v>0</v>
      </c>
      <c r="K113" s="11" t="b">
        <v>0</v>
      </c>
      <c r="L113" s="12" t="n">
        <f>COUNTIF(B113:K113,TRUE)/10</f>
        <v>0</v>
      </c>
    </row>
    <row r="114" ht="21" customHeight="1" outlineLevel="1">
      <c r="A114" s="9" t="inlineStr">
        <is>
          <t xml:space="preserve">Gabriel Bortoleto</t>
        </is>
      </c>
      <c r="B114" s="11" t="b">
        <v>0</v>
      </c>
      <c r="C114" s="11" t="b">
        <v>0</v>
      </c>
      <c r="D114" s="11" t="b">
        <v>0</v>
      </c>
      <c r="E114" s="11" t="b">
        <v>0</v>
      </c>
      <c r="F114" s="11" t="b">
        <v>0</v>
      </c>
      <c r="G114" s="11" t="b">
        <v>0</v>
      </c>
      <c r="H114" s="11" t="b">
        <v>0</v>
      </c>
      <c r="I114" s="11" t="b">
        <v>0</v>
      </c>
      <c r="J114" s="11" t="b">
        <v>0</v>
      </c>
      <c r="K114" s="11" t="b">
        <v>0</v>
      </c>
      <c r="L114" s="12" t="n">
        <f>COUNTIF(B114:K114,TRUE)/10</f>
        <v>0</v>
      </c>
    </row>
    <row r="115" ht="21" customHeight="1" outlineLevel="1">
      <c r="A115" s="9" t="inlineStr">
        <is>
          <t xml:space="preserve">Liam Lawson</t>
        </is>
      </c>
      <c r="B115" s="11" t="b">
        <v>0</v>
      </c>
      <c r="C115" s="11" t="b">
        <v>0</v>
      </c>
      <c r="D115" s="11" t="b">
        <v>0</v>
      </c>
      <c r="E115" s="11" t="b">
        <v>0</v>
      </c>
      <c r="F115" s="11" t="b">
        <v>0</v>
      </c>
      <c r="G115" s="11" t="b">
        <v>0</v>
      </c>
      <c r="H115" s="11" t="b">
        <v>0</v>
      </c>
      <c r="I115" s="11" t="b">
        <v>0</v>
      </c>
      <c r="J115" s="11" t="b">
        <v>0</v>
      </c>
      <c r="K115" s="11" t="b">
        <v>0</v>
      </c>
      <c r="L115" s="12" t="n">
        <f>COUNTIF(B115:K115,TRUE)/10</f>
        <v>0</v>
      </c>
    </row>
    <row r="116" ht="21" customHeight="1" outlineLevel="1">
      <c r="A116" s="9" t="inlineStr">
        <is>
          <t xml:space="preserve">Arvid Lindblad (RC)</t>
        </is>
      </c>
      <c r="B116" s="11" t="b">
        <v>0</v>
      </c>
      <c r="C116" s="11" t="b">
        <v>0</v>
      </c>
      <c r="D116" s="11" t="b">
        <v>0</v>
      </c>
      <c r="E116" s="11" t="b">
        <v>0</v>
      </c>
      <c r="F116" s="11" t="b">
        <v>0</v>
      </c>
      <c r="G116" s="11" t="b">
        <v>0</v>
      </c>
      <c r="H116" s="11" t="b">
        <v>0</v>
      </c>
      <c r="I116" s="11" t="b">
        <v>0</v>
      </c>
      <c r="J116" s="11" t="b">
        <v>0</v>
      </c>
      <c r="K116" s="11" t="b">
        <v>0</v>
      </c>
      <c r="L116" s="12" t="n">
        <f>COUNTIF(B116:K116,TRUE)/10</f>
        <v>0</v>
      </c>
    </row>
    <row r="117" ht="21" customHeight="1" outlineLevel="1">
      <c r="A117" s="9" t="inlineStr">
        <is>
          <t xml:space="preserve">Sergio Pérez</t>
        </is>
      </c>
      <c r="B117" s="11" t="b">
        <v>0</v>
      </c>
      <c r="C117" s="11" t="b">
        <v>0</v>
      </c>
      <c r="D117" s="11" t="b">
        <v>0</v>
      </c>
      <c r="E117" s="11" t="b">
        <v>0</v>
      </c>
      <c r="F117" s="11" t="b">
        <v>0</v>
      </c>
      <c r="G117" s="11" t="b">
        <v>0</v>
      </c>
      <c r="H117" s="11" t="b">
        <v>0</v>
      </c>
      <c r="I117" s="11" t="b">
        <v>0</v>
      </c>
      <c r="J117" s="11" t="b">
        <v>0</v>
      </c>
      <c r="K117" s="11" t="b">
        <v>0</v>
      </c>
      <c r="L117" s="12" t="n">
        <f>COUNTIF(B117:K117,TRUE)/10</f>
        <v>0</v>
      </c>
    </row>
    <row r="118" ht="21" customHeight="1" outlineLevel="1">
      <c r="A118" s="9" t="inlineStr">
        <is>
          <t xml:space="preserve">Valtteri Bottas</t>
        </is>
      </c>
      <c r="B118" s="11" t="b">
        <v>0</v>
      </c>
      <c r="C118" s="11" t="b">
        <v>0</v>
      </c>
      <c r="D118" s="11" t="b">
        <v>0</v>
      </c>
      <c r="E118" s="11" t="b">
        <v>0</v>
      </c>
      <c r="F118" s="11" t="b">
        <v>0</v>
      </c>
      <c r="G118" s="11" t="b">
        <v>0</v>
      </c>
      <c r="H118" s="11" t="b">
        <v>0</v>
      </c>
      <c r="I118" s="11" t="b">
        <v>0</v>
      </c>
      <c r="J118" s="11" t="b">
        <v>0</v>
      </c>
      <c r="K118" s="11" t="b">
        <v>0</v>
      </c>
      <c r="L118" s="12" t="n">
        <f>COUNTIF(B118:K118,TRUE)/10</f>
        <v>0</v>
      </c>
    </row>
    <row r="119" ht="7" customHeight="1"/>
    <row r="120" ht="27" customHeight="1">
      <c r="A120" s="8" t="inlineStr">
        <is>
          <t xml:space="preserve">NEXT GEN  ·  9 cartes</t>
        </is>
      </c>
      <c r="L120" s="12" t="n">
        <f>COUNTIF(B121:K129,TRUE)/90</f>
        <v>0</v>
      </c>
    </row>
    <row r="121" ht="21" customHeight="1" outlineLevel="1">
      <c r="A121" s="9" t="inlineStr">
        <is>
          <t xml:space="preserve">Rafael Câmara</t>
        </is>
      </c>
      <c r="B121" s="11" t="b">
        <v>0</v>
      </c>
      <c r="C121" s="11" t="b">
        <v>0</v>
      </c>
      <c r="D121" s="11" t="b">
        <v>0</v>
      </c>
      <c r="E121" s="11" t="b">
        <v>0</v>
      </c>
      <c r="F121" s="11" t="b">
        <v>0</v>
      </c>
      <c r="G121" s="11" t="b">
        <v>0</v>
      </c>
      <c r="H121" s="11" t="b">
        <v>0</v>
      </c>
      <c r="I121" s="11" t="b">
        <v>0</v>
      </c>
      <c r="J121" s="11" t="b">
        <v>0</v>
      </c>
      <c r="K121" s="11" t="b">
        <v>0</v>
      </c>
      <c r="L121" s="12" t="n">
        <f>COUNTIF(B121:K121,TRUE)/10</f>
        <v>0</v>
      </c>
    </row>
    <row r="122" ht="21" customHeight="1" outlineLevel="1">
      <c r="A122" s="9" t="inlineStr">
        <is>
          <t xml:space="preserve">Nikola Tsolov</t>
        </is>
      </c>
      <c r="B122" s="11" t="b">
        <v>0</v>
      </c>
      <c r="C122" s="11" t="b">
        <v>0</v>
      </c>
      <c r="D122" s="11" t="b">
        <v>0</v>
      </c>
      <c r="E122" s="11" t="b">
        <v>0</v>
      </c>
      <c r="F122" s="11" t="b">
        <v>0</v>
      </c>
      <c r="G122" s="11" t="b">
        <v>0</v>
      </c>
      <c r="H122" s="11" t="b">
        <v>0</v>
      </c>
      <c r="I122" s="11" t="b">
        <v>0</v>
      </c>
      <c r="J122" s="11" t="b">
        <v>0</v>
      </c>
      <c r="K122" s="11" t="b">
        <v>0</v>
      </c>
      <c r="L122" s="12" t="n">
        <f>COUNTIF(B122:K122,TRUE)/10</f>
        <v>0</v>
      </c>
    </row>
    <row r="123" ht="21" customHeight="1" outlineLevel="1">
      <c r="A123" s="9" t="inlineStr">
        <is>
          <t xml:space="preserve">Gabriele Minì</t>
        </is>
      </c>
      <c r="B123" s="11" t="b">
        <v>0</v>
      </c>
      <c r="C123" s="11" t="b">
        <v>0</v>
      </c>
      <c r="D123" s="11" t="b">
        <v>0</v>
      </c>
      <c r="E123" s="11" t="b">
        <v>0</v>
      </c>
      <c r="F123" s="11" t="b">
        <v>0</v>
      </c>
      <c r="G123" s="11" t="b">
        <v>0</v>
      </c>
      <c r="H123" s="11" t="b">
        <v>0</v>
      </c>
      <c r="I123" s="11" t="b">
        <v>0</v>
      </c>
      <c r="J123" s="11" t="b">
        <v>0</v>
      </c>
      <c r="K123" s="11" t="b">
        <v>0</v>
      </c>
      <c r="L123" s="12" t="n">
        <f>COUNTIF(B123:K123,TRUE)/10</f>
        <v>0</v>
      </c>
    </row>
    <row r="124" ht="21" customHeight="1" outlineLevel="1">
      <c r="A124" s="9" t="inlineStr">
        <is>
          <t xml:space="preserve">Sebastián Montoya</t>
        </is>
      </c>
      <c r="B124" s="11" t="b">
        <v>0</v>
      </c>
      <c r="C124" s="11" t="b">
        <v>0</v>
      </c>
      <c r="D124" s="11" t="b">
        <v>0</v>
      </c>
      <c r="E124" s="11" t="b">
        <v>0</v>
      </c>
      <c r="F124" s="11" t="b">
        <v>0</v>
      </c>
      <c r="G124" s="11" t="b">
        <v>0</v>
      </c>
      <c r="H124" s="11" t="b">
        <v>0</v>
      </c>
      <c r="I124" s="11" t="b">
        <v>0</v>
      </c>
      <c r="J124" s="11" t="b">
        <v>0</v>
      </c>
      <c r="K124" s="11" t="b">
        <v>0</v>
      </c>
      <c r="L124" s="12" t="n">
        <f>COUNTIF(B124:K124,TRUE)/10</f>
        <v>0</v>
      </c>
    </row>
    <row r="125" ht="21" customHeight="1" outlineLevel="1">
      <c r="A125" s="9" t="inlineStr">
        <is>
          <t xml:space="preserve">Alexander Dunne</t>
        </is>
      </c>
      <c r="B125" s="11" t="b">
        <v>0</v>
      </c>
      <c r="C125" s="11" t="b">
        <v>0</v>
      </c>
      <c r="D125" s="11" t="b">
        <v>0</v>
      </c>
      <c r="E125" s="11" t="b">
        <v>0</v>
      </c>
      <c r="F125" s="11" t="b">
        <v>0</v>
      </c>
      <c r="G125" s="11" t="b">
        <v>0</v>
      </c>
      <c r="H125" s="11" t="b">
        <v>0</v>
      </c>
      <c r="I125" s="11" t="b">
        <v>0</v>
      </c>
      <c r="J125" s="11" t="b">
        <v>0</v>
      </c>
      <c r="K125" s="11" t="b">
        <v>0</v>
      </c>
      <c r="L125" s="12" t="n">
        <f>COUNTIF(B125:K125,TRUE)/10</f>
        <v>0</v>
      </c>
    </row>
    <row r="126" ht="21" customHeight="1" outlineLevel="1">
      <c r="A126" s="9" t="inlineStr">
        <is>
          <t xml:space="preserve">Emerson Fittipaldi</t>
        </is>
      </c>
      <c r="B126" s="11" t="b">
        <v>0</v>
      </c>
      <c r="C126" s="11" t="b">
        <v>0</v>
      </c>
      <c r="D126" s="11" t="b">
        <v>0</v>
      </c>
      <c r="E126" s="11" t="b">
        <v>0</v>
      </c>
      <c r="F126" s="11" t="b">
        <v>0</v>
      </c>
      <c r="G126" s="11" t="b">
        <v>0</v>
      </c>
      <c r="H126" s="11" t="b">
        <v>0</v>
      </c>
      <c r="I126" s="11" t="b">
        <v>0</v>
      </c>
      <c r="J126" s="11" t="b">
        <v>0</v>
      </c>
      <c r="K126" s="11" t="b">
        <v>0</v>
      </c>
      <c r="L126" s="12" t="n">
        <f>COUNTIF(B126:K126,TRUE)/10</f>
        <v>0</v>
      </c>
    </row>
    <row r="127" ht="21" customHeight="1" outlineLevel="1">
      <c r="A127" s="9" t="inlineStr">
        <is>
          <t xml:space="preserve">Freddie Slater</t>
        </is>
      </c>
      <c r="B127" s="11" t="b">
        <v>0</v>
      </c>
      <c r="C127" s="11" t="b">
        <v>0</v>
      </c>
      <c r="D127" s="11" t="b">
        <v>0</v>
      </c>
      <c r="E127" s="11" t="b">
        <v>0</v>
      </c>
      <c r="F127" s="11" t="b">
        <v>0</v>
      </c>
      <c r="G127" s="11" t="b">
        <v>0</v>
      </c>
      <c r="H127" s="11" t="b">
        <v>0</v>
      </c>
      <c r="I127" s="11" t="b">
        <v>0</v>
      </c>
      <c r="J127" s="11" t="b">
        <v>0</v>
      </c>
      <c r="K127" s="11" t="b">
        <v>0</v>
      </c>
      <c r="L127" s="12" t="n">
        <f>COUNTIF(B127:K127,TRUE)/10</f>
        <v>0</v>
      </c>
    </row>
    <row r="128" ht="21" customHeight="1" outlineLevel="1">
      <c r="A128" s="9" t="inlineStr">
        <is>
          <t xml:space="preserve">Fernando Barrichello</t>
        </is>
      </c>
      <c r="B128" s="11" t="b">
        <v>0</v>
      </c>
      <c r="C128" s="11" t="b">
        <v>0</v>
      </c>
      <c r="D128" s="11" t="b">
        <v>0</v>
      </c>
      <c r="E128" s="11" t="b">
        <v>0</v>
      </c>
      <c r="F128" s="11" t="b">
        <v>0</v>
      </c>
      <c r="G128" s="11" t="b">
        <v>0</v>
      </c>
      <c r="H128" s="11" t="b">
        <v>0</v>
      </c>
      <c r="I128" s="11" t="b">
        <v>0</v>
      </c>
      <c r="J128" s="11" t="b">
        <v>0</v>
      </c>
      <c r="K128" s="11" t="b">
        <v>0</v>
      </c>
      <c r="L128" s="12" t="n">
        <f>COUNTIF(B128:K128,TRUE)/10</f>
        <v>0</v>
      </c>
    </row>
    <row r="129" ht="21" customHeight="1" outlineLevel="1">
      <c r="A129" s="9" t="inlineStr">
        <is>
          <t xml:space="preserve">Ugo Ugochukwu</t>
        </is>
      </c>
      <c r="B129" s="11" t="b">
        <v>0</v>
      </c>
      <c r="C129" s="11" t="b">
        <v>0</v>
      </c>
      <c r="D129" s="11" t="b">
        <v>0</v>
      </c>
      <c r="E129" s="11" t="b">
        <v>0</v>
      </c>
      <c r="F129" s="11" t="b">
        <v>0</v>
      </c>
      <c r="G129" s="11" t="b">
        <v>0</v>
      </c>
      <c r="H129" s="11" t="b">
        <v>0</v>
      </c>
      <c r="I129" s="11" t="b">
        <v>0</v>
      </c>
      <c r="J129" s="11" t="b">
        <v>0</v>
      </c>
      <c r="K129" s="11" t="b">
        <v>0</v>
      </c>
      <c r="L129" s="12" t="n">
        <f>COUNTIF(B129:K129,TRUE)/10</f>
        <v>0</v>
      </c>
    </row>
    <row r="130" ht="7" customHeight="1"/>
  </sheetData>
  <mergeCells count="11">
    <mergeCell ref="A1:L1"/>
    <mergeCell ref="A2:L2"/>
    <mergeCell ref="A3:L3"/>
    <mergeCell ref="A5:K5"/>
    <mergeCell ref="A29:K29"/>
    <mergeCell ref="A53:K53"/>
    <mergeCell ref="A66:K66"/>
    <mergeCell ref="A74:K74"/>
    <mergeCell ref="A98:K98"/>
    <mergeCell ref="A108:K108"/>
    <mergeCell ref="A120:K120"/>
  </mergeCells>
  <dataValidations count="110">
    <dataValidation sqref="B6 C6 D6 E6 F6 G6 H6 I6 J6 K6"/>
    <dataValidation sqref="B7 C7 D7 E7 F7 G7 H7 I7 J7 K7"/>
    <dataValidation sqref="B8 C8 D8 E8 F8 G8 H8 I8 J8 K8"/>
    <dataValidation sqref="B9 C9 D9 E9 F9 G9 H9 I9 J9 K9"/>
    <dataValidation sqref="B10 C10 D10 E10 F10 G10 H10 I10 J10 K10"/>
    <dataValidation sqref="B11 C11 D11 E11 F11 G11 H11 I11 J11 K11"/>
    <dataValidation sqref="B12 C12 D12 E12 F12 G12 H12 I12 J12 K12"/>
    <dataValidation sqref="B13 C13 D13 E13 F13 G13 H13 I13 J13 K13"/>
    <dataValidation sqref="B14 C14 D14 E14 F14 G14 H14 I14 J14 K14"/>
    <dataValidation sqref="B15 C15 D15 E15 F15 G15 H15 I15 J15 K15"/>
    <dataValidation sqref="B16 C16 D16 E16 F16 G16 H16 I16 J16 K16"/>
    <dataValidation sqref="B17 C17 D17 E17 F17 G17 H17 I17 J17 K17"/>
    <dataValidation sqref="B18 C18 D18 E18 F18 G18 H18 I18 J18 K18"/>
    <dataValidation sqref="B19 C19 D19 E19 F19 G19 H19 I19 J19 K19"/>
    <dataValidation sqref="B20 C20 D20 E20 F20 G20 H20 I20 J20 K20"/>
    <dataValidation sqref="B21 C21 D21 E21 F21 G21 H21 I21 J21 K21"/>
    <dataValidation sqref="B22 C22 D22 E22 F22 G22 H22 I22 J22 K22"/>
    <dataValidation sqref="B23 C23 D23 E23 F23 G23 H23 I23 J23 K23"/>
    <dataValidation sqref="B24 C24 D24 E24 F24 G24 H24 I24 J24 K24"/>
    <dataValidation sqref="B25 C25 D25 E25 F25 G25 H25 I25 J25 K25"/>
    <dataValidation sqref="B26 C26 D26 E26 F26 G26 H26 I26 J26 K26"/>
    <dataValidation sqref="B27 C27 D27 E27 F27 G27 H27 I27 J27 K27"/>
    <dataValidation sqref="B30 C30 D30 E30 F30 G30 H30 I30 J30 K30"/>
    <dataValidation sqref="B31 C31 D31 E31 F31 G31 H31 I31 J31 K31"/>
    <dataValidation sqref="B32 C32 D32 E32 F32 G32 H32 I32 J32 K32"/>
    <dataValidation sqref="B33 C33 D33 E33 F33 G33 H33 I33 J33 K33"/>
    <dataValidation sqref="B34 C34 D34 E34 F34 G34 H34 I34 J34 K34"/>
    <dataValidation sqref="B35 C35 D35 E35 F35 G35 H35 I35 J35 K35"/>
    <dataValidation sqref="B36 C36 D36 E36 F36 G36 H36 I36 J36 K36"/>
    <dataValidation sqref="B37 C37 D37 E37 F37 G37 H37 I37 J37 K37"/>
    <dataValidation sqref="B38 C38 D38 E38 F38 G38 H38 I38 J38 K38"/>
    <dataValidation sqref="B39 C39 D39 E39 F39 G39 H39 I39 J39 K39"/>
    <dataValidation sqref="B40 C40 D40 E40 F40 G40 H40 I40 J40 K40"/>
    <dataValidation sqref="B41 C41 D41 E41 F41 G41 H41 I41 J41 K41"/>
    <dataValidation sqref="B42 C42 D42 E42 F42 G42 H42 I42 J42 K42"/>
    <dataValidation sqref="B43 C43 D43 E43 F43 G43 H43 I43 J43 K43"/>
    <dataValidation sqref="B44 C44 D44 E44 F44 G44 H44 I44 J44 K44"/>
    <dataValidation sqref="B45 C45 D45 E45 F45 G45 H45 I45 J45 K45"/>
    <dataValidation sqref="B46 C46 D46 E46 F46 G46 H46 I46 J46 K46"/>
    <dataValidation sqref="B47 C47 D47 E47 F47 G47 H47 I47 J47 K47"/>
    <dataValidation sqref="B48 C48 D48 E48 F48 G48 H48 I48 J48 K48"/>
    <dataValidation sqref="B49 C49 D49 E49 F49 G49 H49 I49 J49 K49"/>
    <dataValidation sqref="B50 C50 D50 E50 F50 G50 H50 I50 J50 K50"/>
    <dataValidation sqref="B51 C51 D51 E51 F51 G51 H51 I51 J51 K51"/>
    <dataValidation sqref="B54 C54 D54 E54 F54 G54 H54 I54 J54 K54"/>
    <dataValidation sqref="B55 C55 D55 E55 F55 G55 H55 I55 J55 K55"/>
    <dataValidation sqref="B56 C56 D56 E56 F56 G56 H56 I56 J56 K56"/>
    <dataValidation sqref="B57 C57 D57 E57 F57 G57 H57 I57 J57 K57"/>
    <dataValidation sqref="B58 C58 D58 E58 F58 G58 H58 I58 J58 K58"/>
    <dataValidation sqref="B59 C59 D59 E59 F59 G59 H59 I59 J59 K59"/>
    <dataValidation sqref="B60 C60 D60 E60 F60 G60 H60 I60 J60 K60"/>
    <dataValidation sqref="B61 C61 D61 E61 F61 G61 H61 I61 J61 K61"/>
    <dataValidation sqref="B62 C62 D62 E62 F62 G62 H62 I62 J62 K62"/>
    <dataValidation sqref="B63 C63 D63 E63 F63 G63 H63 I63 J63 K63"/>
    <dataValidation sqref="B64 C64 D64 E64 F64 G64 H64 I64 J64 K64"/>
    <dataValidation sqref="B67 C67 D67 E67 F67 G67 H67 I67 J67 K67"/>
    <dataValidation sqref="B68 C68 D68 E68 F68 G68 H68 I68 J68 K68"/>
    <dataValidation sqref="B69 C69 D69 E69 F69 G69 H69 I69 J69 K69"/>
    <dataValidation sqref="B70 C70 D70 E70 F70 G70 H70 I70 J70 K70"/>
    <dataValidation sqref="B71 C71 D71 E71 F71 G71 H71 I71 J71 K71"/>
    <dataValidation sqref="B72 C72 D72 E72 F72 G72 H72 I72 J72 K72"/>
    <dataValidation sqref="B75 C75 D75 E75 F75 G75 H75 I75 J75 K75"/>
    <dataValidation sqref="B76 C76 D76 E76 F76 G76 H76 I76 J76 K76"/>
    <dataValidation sqref="B77 C77 D77 E77 F77 G77 H77 I77 J77 K77"/>
    <dataValidation sqref="B78 C78 D78 E78 F78 G78 H78 I78 J78 K78"/>
    <dataValidation sqref="B79 C79 D79 E79 F79 G79 H79 I79 J79 K79"/>
    <dataValidation sqref="B80 C80 D80 E80 F80 G80 H80 I80 J80 K80"/>
    <dataValidation sqref="B81 C81 D81 E81 F81 G81 H81 I81 J81 K81"/>
    <dataValidation sqref="B82 C82 D82 E82 F82 G82 H82 I82 J82 K82"/>
    <dataValidation sqref="B83 C83 D83 E83 F83 G83 H83 I83 J83 K83"/>
    <dataValidation sqref="B84 C84 D84 E84 F84 G84 H84 I84 J84 K84"/>
    <dataValidation sqref="B85 C85 D85 E85 F85 G85 H85 I85 J85 K85"/>
    <dataValidation sqref="B86 C86 D86 E86 F86 G86 H86 I86 J86 K86"/>
    <dataValidation sqref="B87 C87 D87 E87 F87 G87 H87 I87 J87 K87"/>
    <dataValidation sqref="B88 C88 D88 E88 F88 G88 H88 I88 J88 K88"/>
    <dataValidation sqref="B89 C89 D89 E89 F89 G89 H89 I89 J89 K89"/>
    <dataValidation sqref="B90 C90 D90 E90 F90 G90 H90 I90 J90 K90"/>
    <dataValidation sqref="B91 C91 D91 E91 F91 G91 H91 I91 J91 K91"/>
    <dataValidation sqref="B92 C92 D92 E92 F92 G92 H92 I92 J92 K92"/>
    <dataValidation sqref="B93 C93 D93 E93 F93 G93 H93 I93 J93 K93"/>
    <dataValidation sqref="B94 C94 D94 E94 F94 G94 H94 I94 J94 K94"/>
    <dataValidation sqref="B95 C95 D95 E95 F95 G95 H95 I95 J95 K95"/>
    <dataValidation sqref="B96 C96 D96 E96 F96 G96 H96 I96 J96 K96"/>
    <dataValidation sqref="B99 C99 D99 E99 F99 G99 H99 I99 J99 K99"/>
    <dataValidation sqref="B100 C100 D100 E100 F100 G100 H100 I100 J100 K100"/>
    <dataValidation sqref="B101 C101 D101 E101 F101 G101 H101 I101 J101 K101"/>
    <dataValidation sqref="B102 C102 D102 E102 F102 G102 H102 I102 J102 K102"/>
    <dataValidation sqref="B103 C103 D103 E103 F103 G103 H103 I103 J103 K103"/>
    <dataValidation sqref="B104 C104 D104 E104 F104 G104 H104 I104 J104 K104"/>
    <dataValidation sqref="B105 C105 D105 E105 F105 G105 H105 I105 J105 K105"/>
    <dataValidation sqref="B106 C106 D106 E106 F106 G106 H106 I106 J106 K106"/>
    <dataValidation sqref="B109 C109 D109 E109 F109 G109 H109 I109 J109 K109"/>
    <dataValidation sqref="B110 C110 D110 E110 F110 G110 H110 I110 J110 K110"/>
    <dataValidation sqref="B111 C111 D111 E111 F111 G111 H111 I111 J111 K111"/>
    <dataValidation sqref="B112 C112 D112 E112 F112 G112 H112 I112 J112 K112"/>
    <dataValidation sqref="B113 C113 D113 E113 F113 G113 H113 I113 J113 K113"/>
    <dataValidation sqref="B114 C114 D114 E114 F114 G114 H114 I114 J114 K114"/>
    <dataValidation sqref="B115 C115 D115 E115 F115 G115 H115 I115 J115 K115"/>
    <dataValidation sqref="B116 C116 D116 E116 F116 G116 H116 I116 J116 K116"/>
    <dataValidation sqref="B117 C117 D117 E117 F117 G117 H117 I117 J117 K117"/>
    <dataValidation sqref="B118 C118 D118 E118 F118 G118 H118 I118 J118 K118"/>
    <dataValidation sqref="B121 C121 D121 E121 F121 G121 H121 I121 J121 K121"/>
    <dataValidation sqref="B122 C122 D122 E122 F122 G122 H122 I122 J122 K122"/>
    <dataValidation sqref="B123 C123 D123 E123 F123 G123 H123 I123 J123 K123"/>
    <dataValidation sqref="B124 C124 D124 E124 F124 G124 H124 I124 J124 K124"/>
    <dataValidation sqref="B125 C125 D125 E125 F125 G125 H125 I125 J125 K125"/>
    <dataValidation sqref="B126 C126 D126 E126 F126 G126 H126 I126 J126 K126"/>
    <dataValidation sqref="B127 C127 D127 E127 F127 G127 H127 I127 J127 K127"/>
    <dataValidation sqref="B128 C128 D128 E128 F128 G128 H128 I128 J128 K128"/>
    <dataValidation sqref="B129 C129 D129 E129 F129 G129 H129 I129 J129 K129"/>
  </dataValidations>
  <pageMargins left="0.35" right="0.35" top="0.5" bottom="0.5" header="0.2" footer="0.2"/>
</worksheet>
</file>

<file path=xl/worksheets/sheet3.xml><?xml version="1.0" encoding="utf-8"?>
<worksheet xmlns="http://schemas.openxmlformats.org/spreadsheetml/2006/main">
  <sheetPr>
    <outlinePr summaryBelow="0" summaryRight="1"/>
  </sheetPr>
  <sheetViews>
    <sheetView workbookViewId="0" showGridLines="0" showOutlineSymbols="1">
      <pane xSplit="1" ySplit="4" topLeftCell="B5" activePane="bottomRight" state="frozen"/>
    </sheetView>
  </sheetViews>
  <sheetFormatPr defaultRowHeight="15" outlineLevelRow="1"/>
  <cols>
    <col min="1" max="1" width="36" customWidth="1"/>
    <col min="2" max="2" width="11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4" customWidth="1"/>
  </cols>
  <sheetData>
    <row r="1" ht="36" customHeight="1">
      <c r="A1" s="1" t="inlineStr">
        <is>
          <t xml:space="preserve">Topps Lights Out F1 2026 — Autographes</t>
        </is>
      </c>
    </row>
    <row r="2" ht="23" customHeight="1">
      <c r="A2" s="2" t="inlineStr">
        <is>
          <t xml:space="preserve">Suivi de collection — checklist complète</t>
        </is>
      </c>
    </row>
    <row r="3" ht="24" customHeight="1">
      <c r="A3" s="13" t="inlineStr">
        <is>
          <t xml:space="preserve">Cochez les cartes possédées. Utilisez les boutons − / + à gauche pour replier ou déplier chaque subset.</t>
        </is>
      </c>
    </row>
    <row r="4" ht="38" customHeight="1">
      <c r="A4" s="7" t="inlineStr">
        <is>
          <t xml:space="preserve">Carte</t>
        </is>
      </c>
      <c r="B4" s="7" t="inlineStr">
        <is>
          <t xml:space="preserve">Standard</t>
        </is>
      </c>
      <c r="C4" s="7" t="inlineStr">
        <is>
          <t xml:space="preserve">Gold /50</t>
        </is>
      </c>
      <c r="D4" s="7" t="inlineStr">
        <is>
          <t xml:space="preserve">Orange /25</t>
        </is>
      </c>
      <c r="E4" s="7" t="inlineStr">
        <is>
          <t xml:space="preserve">Black /10</t>
        </is>
      </c>
      <c r="F4" s="7" t="inlineStr">
        <is>
          <t xml:space="preserve">Red /5</t>
        </is>
      </c>
      <c r="G4" s="7" t="inlineStr">
        <is>
          <t xml:space="preserve">Silver Framed /5</t>
        </is>
      </c>
      <c r="H4" s="7" t="inlineStr">
        <is>
          <t xml:space="preserve">Foilfractor /1</t>
        </is>
      </c>
      <c r="I4" s="7" t="inlineStr">
        <is>
          <t xml:space="preserve">Gold Framed /1</t>
        </is>
      </c>
      <c r="J4" s="7" t="inlineStr">
        <is>
          <t xml:space="preserve">Progression</t>
        </is>
      </c>
    </row>
    <row r="5" ht="27" customHeight="1">
      <c r="A5" s="8" t="inlineStr">
        <is>
          <t xml:space="preserve">LIGHTS OUT  ·  12 cartes</t>
        </is>
      </c>
      <c r="J5" s="12" t="n">
        <f>COUNTIF(B6:I17,TRUE)/96</f>
        <v>0</v>
      </c>
    </row>
    <row r="6" ht="21" customHeight="1" outlineLevel="1">
      <c r="A6" s="9" t="inlineStr">
        <is>
          <t xml:space="preserve">Lando Norris</t>
        </is>
      </c>
      <c r="B6" s="11" t="b">
        <v>0</v>
      </c>
      <c r="C6" s="11" t="b">
        <v>0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0</v>
      </c>
      <c r="I6" s="11" t="b">
        <v>0</v>
      </c>
      <c r="J6" s="12" t="n">
        <f>COUNTIF(B6:I6,TRUE)/8</f>
        <v>0</v>
      </c>
    </row>
    <row r="7" ht="21" customHeight="1" outlineLevel="1">
      <c r="A7" s="9" t="inlineStr">
        <is>
          <t xml:space="preserve">Oscar Piastri</t>
        </is>
      </c>
      <c r="B7" s="11" t="b">
        <v>0</v>
      </c>
      <c r="C7" s="11" t="b">
        <v>0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0</v>
      </c>
      <c r="I7" s="11" t="b">
        <v>0</v>
      </c>
      <c r="J7" s="12" t="n">
        <f>COUNTIF(B7:I7,TRUE)/8</f>
        <v>0</v>
      </c>
    </row>
    <row r="8" ht="21" customHeight="1" outlineLevel="1">
      <c r="A8" s="9" t="inlineStr">
        <is>
          <t xml:space="preserve">George Russell</t>
        </is>
      </c>
      <c r="B8" s="11" t="b">
        <v>0</v>
      </c>
      <c r="C8" s="11" t="b">
        <v>0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0</v>
      </c>
      <c r="I8" s="11" t="b">
        <v>0</v>
      </c>
      <c r="J8" s="12" t="n">
        <f>COUNTIF(B8:I8,TRUE)/8</f>
        <v>0</v>
      </c>
    </row>
    <row r="9" ht="21" customHeight="1" outlineLevel="1">
      <c r="A9" s="9" t="inlineStr">
        <is>
          <t xml:space="preserve">Max Verstappen</t>
        </is>
      </c>
      <c r="B9" s="11" t="b">
        <v>0</v>
      </c>
      <c r="C9" s="11" t="b">
        <v>0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0</v>
      </c>
      <c r="I9" s="11" t="b">
        <v>0</v>
      </c>
      <c r="J9" s="12" t="n">
        <f>COUNTIF(B9:I9,TRUE)/8</f>
        <v>0</v>
      </c>
    </row>
    <row r="10" ht="21" customHeight="1" outlineLevel="1">
      <c r="A10" s="9" t="inlineStr">
        <is>
          <t xml:space="preserve">Isack Hadjar</t>
        </is>
      </c>
      <c r="B10" s="11" t="b">
        <v>0</v>
      </c>
      <c r="C10" s="11" t="b">
        <v>0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2" t="n">
        <f>COUNTIF(B10:I10,TRUE)/8</f>
        <v>0</v>
      </c>
    </row>
    <row r="11" ht="21" customHeight="1" outlineLevel="1">
      <c r="A11" s="9" t="inlineStr">
        <is>
          <t xml:space="preserve">Lewis Hamilton</t>
        </is>
      </c>
      <c r="B11" s="11" t="b">
        <v>0</v>
      </c>
      <c r="C11" s="11" t="b">
        <v>0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2" t="n">
        <f>COUNTIF(B11:I11,TRUE)/8</f>
        <v>0</v>
      </c>
    </row>
    <row r="12" ht="21" customHeight="1" outlineLevel="1">
      <c r="A12" s="9" t="inlineStr">
        <is>
          <t xml:space="preserve">Alexander Albon</t>
        </is>
      </c>
      <c r="B12" s="11" t="b">
        <v>0</v>
      </c>
      <c r="C12" s="11" t="b">
        <v>0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2" t="n">
        <f>COUNTIF(B12:I12,TRUE)/8</f>
        <v>0</v>
      </c>
    </row>
    <row r="13" ht="21" customHeight="1" outlineLevel="1">
      <c r="A13" s="9" t="inlineStr">
        <is>
          <t xml:space="preserve">Franco Colapinto</t>
        </is>
      </c>
      <c r="B13" s="11" t="b">
        <v>0</v>
      </c>
      <c r="C13" s="11" t="b">
        <v>0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0</v>
      </c>
      <c r="I13" s="11" t="b">
        <v>0</v>
      </c>
      <c r="J13" s="12" t="n">
        <f>COUNTIF(B13:I13,TRUE)/8</f>
        <v>0</v>
      </c>
    </row>
    <row r="14" ht="21" customHeight="1" outlineLevel="1">
      <c r="A14" s="9" t="inlineStr">
        <is>
          <t xml:space="preserve">Lance Stroll</t>
        </is>
      </c>
      <c r="B14" s="11" t="b">
        <v>0</v>
      </c>
      <c r="C14" s="11" t="b">
        <v>0</v>
      </c>
      <c r="D14" s="11" t="b">
        <v>0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2" t="n">
        <f>COUNTIF(B14:I14,TRUE)/8</f>
        <v>0</v>
      </c>
    </row>
    <row r="15" ht="21" customHeight="1" outlineLevel="1">
      <c r="A15" s="9" t="inlineStr">
        <is>
          <t xml:space="preserve">Esteban Ocon</t>
        </is>
      </c>
      <c r="B15" s="11" t="b">
        <v>0</v>
      </c>
      <c r="C15" s="11" t="b">
        <v>0</v>
      </c>
      <c r="D15" s="11" t="b">
        <v>0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2" t="n">
        <f>COUNTIF(B15:I15,TRUE)/8</f>
        <v>0</v>
      </c>
    </row>
    <row r="16" ht="21" customHeight="1" outlineLevel="1">
      <c r="A16" s="9" t="inlineStr">
        <is>
          <t xml:space="preserve">Nico Hülkenberg</t>
        </is>
      </c>
      <c r="B16" s="11" t="b">
        <v>0</v>
      </c>
      <c r="C16" s="11" t="b">
        <v>0</v>
      </c>
      <c r="D16" s="11" t="b">
        <v>0</v>
      </c>
      <c r="E16" s="11" t="b">
        <v>0</v>
      </c>
      <c r="F16" s="11" t="b">
        <v>0</v>
      </c>
      <c r="G16" s="11" t="b">
        <v>0</v>
      </c>
      <c r="H16" s="11" t="b">
        <v>0</v>
      </c>
      <c r="I16" s="11" t="b">
        <v>0</v>
      </c>
      <c r="J16" s="12" t="n">
        <f>COUNTIF(B16:I16,TRUE)/8</f>
        <v>0</v>
      </c>
    </row>
    <row r="17" ht="21" customHeight="1" outlineLevel="1">
      <c r="A17" s="9" t="inlineStr">
        <is>
          <t xml:space="preserve">Sergio Pérez</t>
        </is>
      </c>
      <c r="B17" s="11" t="b">
        <v>0</v>
      </c>
      <c r="C17" s="11" t="b">
        <v>0</v>
      </c>
      <c r="D17" s="11" t="b">
        <v>0</v>
      </c>
      <c r="E17" s="11" t="b">
        <v>0</v>
      </c>
      <c r="F17" s="11" t="b">
        <v>0</v>
      </c>
      <c r="G17" s="11" t="b">
        <v>0</v>
      </c>
      <c r="H17" s="11" t="b">
        <v>0</v>
      </c>
      <c r="I17" s="11" t="b">
        <v>0</v>
      </c>
      <c r="J17" s="12" t="n">
        <f>COUNTIF(B17:I17,TRUE)/8</f>
        <v>0</v>
      </c>
    </row>
    <row r="18" ht="7" customHeight="1"/>
    <row r="19" ht="27" customHeight="1">
      <c r="A19" s="8" t="inlineStr">
        <is>
          <t xml:space="preserve">NERO  ·  9 cartes</t>
        </is>
      </c>
      <c r="J19" s="12" t="n">
        <f>COUNTIF(B20:I28,TRUE)/72</f>
        <v>0</v>
      </c>
    </row>
    <row r="20" ht="21" customHeight="1" outlineLevel="1">
      <c r="A20" s="9" t="inlineStr">
        <is>
          <t xml:space="preserve">Lando Norris</t>
        </is>
      </c>
      <c r="B20" s="11" t="b">
        <v>0</v>
      </c>
      <c r="C20" s="11" t="b">
        <v>0</v>
      </c>
      <c r="D20" s="11" t="b">
        <v>0</v>
      </c>
      <c r="E20" s="11" t="b">
        <v>0</v>
      </c>
      <c r="F20" s="11" t="b">
        <v>0</v>
      </c>
      <c r="G20" s="11" t="b">
        <v>0</v>
      </c>
      <c r="H20" s="11" t="b">
        <v>0</v>
      </c>
      <c r="I20" s="11" t="b">
        <v>0</v>
      </c>
      <c r="J20" s="12" t="n">
        <f>COUNTIF(B20:I20,TRUE)/8</f>
        <v>0</v>
      </c>
    </row>
    <row r="21" ht="21" customHeight="1" outlineLevel="1">
      <c r="A21" s="9" t="inlineStr">
        <is>
          <t xml:space="preserve">Oscar Piastri</t>
        </is>
      </c>
      <c r="B21" s="11" t="b">
        <v>0</v>
      </c>
      <c r="C21" s="11" t="b">
        <v>0</v>
      </c>
      <c r="D21" s="11" t="b">
        <v>0</v>
      </c>
      <c r="E21" s="11" t="b">
        <v>0</v>
      </c>
      <c r="F21" s="11" t="b">
        <v>0</v>
      </c>
      <c r="G21" s="11" t="b">
        <v>0</v>
      </c>
      <c r="H21" s="11" t="b">
        <v>0</v>
      </c>
      <c r="I21" s="11" t="b">
        <v>0</v>
      </c>
      <c r="J21" s="12" t="n">
        <f>COUNTIF(B21:I21,TRUE)/8</f>
        <v>0</v>
      </c>
    </row>
    <row r="22" ht="21" customHeight="1" outlineLevel="1">
      <c r="A22" s="9" t="inlineStr">
        <is>
          <t xml:space="preserve">Max Verstappen</t>
        </is>
      </c>
      <c r="B22" s="11" t="b">
        <v>0</v>
      </c>
      <c r="C22" s="11" t="b">
        <v>0</v>
      </c>
      <c r="D22" s="11" t="b">
        <v>0</v>
      </c>
      <c r="E22" s="11" t="b">
        <v>0</v>
      </c>
      <c r="F22" s="11" t="b">
        <v>0</v>
      </c>
      <c r="G22" s="11" t="b">
        <v>0</v>
      </c>
      <c r="H22" s="11" t="b">
        <v>0</v>
      </c>
      <c r="I22" s="11" t="b">
        <v>0</v>
      </c>
      <c r="J22" s="12" t="n">
        <f>COUNTIF(B22:I22,TRUE)/8</f>
        <v>0</v>
      </c>
    </row>
    <row r="23" ht="21" customHeight="1" outlineLevel="1">
      <c r="A23" s="9" t="inlineStr">
        <is>
          <t xml:space="preserve">Isack Hadjar</t>
        </is>
      </c>
      <c r="B23" s="11" t="b">
        <v>0</v>
      </c>
      <c r="C23" s="11" t="b">
        <v>0</v>
      </c>
      <c r="D23" s="11" t="b">
        <v>0</v>
      </c>
      <c r="E23" s="11" t="b">
        <v>0</v>
      </c>
      <c r="F23" s="11" t="b">
        <v>0</v>
      </c>
      <c r="G23" s="11" t="b">
        <v>0</v>
      </c>
      <c r="H23" s="11" t="b">
        <v>0</v>
      </c>
      <c r="I23" s="11" t="b">
        <v>0</v>
      </c>
      <c r="J23" s="12" t="n">
        <f>COUNTIF(B23:I23,TRUE)/8</f>
        <v>0</v>
      </c>
    </row>
    <row r="24" ht="21" customHeight="1" outlineLevel="1">
      <c r="A24" s="9" t="inlineStr">
        <is>
          <t xml:space="preserve">Carlos Sainz</t>
        </is>
      </c>
      <c r="B24" s="11" t="b">
        <v>0</v>
      </c>
      <c r="C24" s="11" t="b">
        <v>0</v>
      </c>
      <c r="D24" s="11" t="b">
        <v>0</v>
      </c>
      <c r="E24" s="11" t="b">
        <v>0</v>
      </c>
      <c r="F24" s="11" t="b">
        <v>0</v>
      </c>
      <c r="G24" s="11" t="b">
        <v>0</v>
      </c>
      <c r="H24" s="11" t="b">
        <v>0</v>
      </c>
      <c r="I24" s="11" t="b">
        <v>0</v>
      </c>
      <c r="J24" s="12" t="n">
        <f>COUNTIF(B24:I24,TRUE)/8</f>
        <v>0</v>
      </c>
    </row>
    <row r="25" ht="21" customHeight="1" outlineLevel="1">
      <c r="A25" s="9" t="inlineStr">
        <is>
          <t xml:space="preserve">Pierre Gasly</t>
        </is>
      </c>
      <c r="B25" s="11" t="b">
        <v>0</v>
      </c>
      <c r="C25" s="11" t="b">
        <v>0</v>
      </c>
      <c r="D25" s="11" t="b">
        <v>0</v>
      </c>
      <c r="E25" s="11" t="b">
        <v>0</v>
      </c>
      <c r="F25" s="11" t="b">
        <v>0</v>
      </c>
      <c r="G25" s="11" t="b">
        <v>0</v>
      </c>
      <c r="H25" s="11" t="b">
        <v>0</v>
      </c>
      <c r="I25" s="11" t="b">
        <v>0</v>
      </c>
      <c r="J25" s="12" t="n">
        <f>COUNTIF(B25:I25,TRUE)/8</f>
        <v>0</v>
      </c>
    </row>
    <row r="26" ht="21" customHeight="1" outlineLevel="1">
      <c r="A26" s="9" t="inlineStr">
        <is>
          <t xml:space="preserve">Fernando Alonso</t>
        </is>
      </c>
      <c r="B26" s="11" t="b">
        <v>0</v>
      </c>
      <c r="C26" s="11" t="b">
        <v>0</v>
      </c>
      <c r="D26" s="11" t="b">
        <v>0</v>
      </c>
      <c r="E26" s="11" t="b">
        <v>0</v>
      </c>
      <c r="F26" s="11" t="b">
        <v>0</v>
      </c>
      <c r="G26" s="11" t="b">
        <v>0</v>
      </c>
      <c r="H26" s="11" t="b">
        <v>0</v>
      </c>
      <c r="I26" s="11" t="b">
        <v>0</v>
      </c>
      <c r="J26" s="12" t="n">
        <f>COUNTIF(B26:I26,TRUE)/8</f>
        <v>0</v>
      </c>
    </row>
    <row r="27" ht="21" customHeight="1" outlineLevel="1">
      <c r="A27" s="9" t="inlineStr">
        <is>
          <t xml:space="preserve">Gabriel Bortoleto</t>
        </is>
      </c>
      <c r="B27" s="11" t="b">
        <v>0</v>
      </c>
      <c r="C27" s="11" t="b">
        <v>0</v>
      </c>
      <c r="D27" s="11" t="b">
        <v>0</v>
      </c>
      <c r="E27" s="11" t="b">
        <v>0</v>
      </c>
      <c r="F27" s="11" t="b">
        <v>0</v>
      </c>
      <c r="G27" s="11" t="b">
        <v>0</v>
      </c>
      <c r="H27" s="11" t="b">
        <v>0</v>
      </c>
      <c r="I27" s="11" t="b">
        <v>0</v>
      </c>
      <c r="J27" s="12" t="n">
        <f>COUNTIF(B27:I27,TRUE)/8</f>
        <v>0</v>
      </c>
    </row>
    <row r="28" ht="21" customHeight="1" outlineLevel="1">
      <c r="A28" s="9" t="inlineStr">
        <is>
          <t xml:space="preserve">Valtteri Bottas</t>
        </is>
      </c>
      <c r="B28" s="11" t="b">
        <v>0</v>
      </c>
      <c r="C28" s="11" t="b">
        <v>0</v>
      </c>
      <c r="D28" s="11" t="b">
        <v>0</v>
      </c>
      <c r="E28" s="11" t="b">
        <v>0</v>
      </c>
      <c r="F28" s="11" t="b">
        <v>0</v>
      </c>
      <c r="G28" s="11" t="b">
        <v>0</v>
      </c>
      <c r="H28" s="11" t="b">
        <v>0</v>
      </c>
      <c r="I28" s="11" t="b">
        <v>0</v>
      </c>
      <c r="J28" s="12" t="n">
        <f>COUNTIF(B28:I28,TRUE)/8</f>
        <v>0</v>
      </c>
    </row>
    <row r="29" ht="7" customHeight="1"/>
    <row r="30" ht="27" customHeight="1">
      <c r="A30" s="8" t="inlineStr">
        <is>
          <t xml:space="preserve">IGNITE  ·  4 cartes</t>
        </is>
      </c>
      <c r="J30" s="12" t="n">
        <f>COUNTIF(B31:I34,TRUE)/32</f>
        <v>0</v>
      </c>
    </row>
    <row r="31" ht="21" customHeight="1" outlineLevel="1">
      <c r="A31" s="9" t="inlineStr">
        <is>
          <t xml:space="preserve">Kimi Antonelli</t>
        </is>
      </c>
      <c r="B31" s="11" t="b">
        <v>0</v>
      </c>
      <c r="C31" s="11" t="b">
        <v>0</v>
      </c>
      <c r="D31" s="11" t="b">
        <v>0</v>
      </c>
      <c r="E31" s="11" t="b">
        <v>0</v>
      </c>
      <c r="F31" s="11" t="b">
        <v>0</v>
      </c>
      <c r="G31" s="11" t="b">
        <v>0</v>
      </c>
      <c r="H31" s="11" t="b">
        <v>0</v>
      </c>
      <c r="I31" s="11" t="b">
        <v>0</v>
      </c>
      <c r="J31" s="12" t="n">
        <f>COUNTIF(B31:I31,TRUE)/8</f>
        <v>0</v>
      </c>
    </row>
    <row r="32" ht="21" customHeight="1" outlineLevel="1">
      <c r="A32" s="9" t="inlineStr">
        <is>
          <t xml:space="preserve">Oliver Bearman</t>
        </is>
      </c>
      <c r="B32" s="11" t="b">
        <v>0</v>
      </c>
      <c r="C32" s="11" t="b">
        <v>0</v>
      </c>
      <c r="D32" s="11" t="b">
        <v>0</v>
      </c>
      <c r="E32" s="11" t="b">
        <v>0</v>
      </c>
      <c r="F32" s="11" t="b">
        <v>0</v>
      </c>
      <c r="G32" s="11" t="b">
        <v>0</v>
      </c>
      <c r="H32" s="11" t="b">
        <v>0</v>
      </c>
      <c r="I32" s="11" t="b">
        <v>0</v>
      </c>
      <c r="J32" s="12" t="n">
        <f>COUNTIF(B32:I32,TRUE)/8</f>
        <v>0</v>
      </c>
    </row>
    <row r="33" ht="21" customHeight="1" outlineLevel="1">
      <c r="A33" s="9" t="inlineStr">
        <is>
          <t xml:space="preserve">Arvid Lindblad (RC)</t>
        </is>
      </c>
      <c r="B33" s="11" t="b">
        <v>0</v>
      </c>
      <c r="C33" s="11" t="b">
        <v>0</v>
      </c>
      <c r="D33" s="11" t="b">
        <v>0</v>
      </c>
      <c r="E33" s="11" t="b">
        <v>0</v>
      </c>
      <c r="F33" s="11" t="b">
        <v>0</v>
      </c>
      <c r="G33" s="11" t="b">
        <v>0</v>
      </c>
      <c r="H33" s="11" t="b">
        <v>0</v>
      </c>
      <c r="I33" s="11" t="b">
        <v>0</v>
      </c>
      <c r="J33" s="12" t="n">
        <f>COUNTIF(B33:I33,TRUE)/8</f>
        <v>0</v>
      </c>
    </row>
    <row r="34" ht="21" customHeight="1" outlineLevel="1">
      <c r="A34" s="9" t="inlineStr">
        <is>
          <t xml:space="preserve">Sergio Pérez</t>
        </is>
      </c>
      <c r="B34" s="11" t="b">
        <v>0</v>
      </c>
      <c r="C34" s="11" t="b">
        <v>0</v>
      </c>
      <c r="D34" s="11" t="b">
        <v>0</v>
      </c>
      <c r="E34" s="11" t="b">
        <v>0</v>
      </c>
      <c r="F34" s="11" t="b">
        <v>0</v>
      </c>
      <c r="G34" s="11" t="b">
        <v>0</v>
      </c>
      <c r="H34" s="11" t="b">
        <v>0</v>
      </c>
      <c r="I34" s="11" t="b">
        <v>0</v>
      </c>
      <c r="J34" s="12" t="n">
        <f>COUNTIF(B34:I34,TRUE)/8</f>
        <v>0</v>
      </c>
    </row>
    <row r="35" ht="7" customHeight="1"/>
    <row r="36" ht="27" customHeight="1">
      <c r="A36" s="8" t="inlineStr">
        <is>
          <t xml:space="preserve">ON CARD AUTOGRAPH  ·  1 carte</t>
        </is>
      </c>
      <c r="J36" s="12" t="n">
        <f>COUNTIF(B37:I37,TRUE)/2</f>
        <v>0</v>
      </c>
    </row>
    <row r="37" ht="21" customHeight="1" outlineLevel="1">
      <c r="A37" s="9" t="inlineStr">
        <is>
          <t xml:space="preserve">Alain Prost</t>
        </is>
      </c>
      <c r="B37" s="11" t="b">
        <v>0</v>
      </c>
      <c r="C37" s="14"/>
      <c r="D37" s="14"/>
      <c r="E37" s="14"/>
      <c r="F37" s="14"/>
      <c r="G37" s="14"/>
      <c r="H37" s="11" t="b">
        <v>0</v>
      </c>
      <c r="I37" s="14"/>
      <c r="J37" s="12" t="n">
        <f>COUNTIF(B37:I37,TRUE)/2</f>
        <v>0</v>
      </c>
    </row>
    <row r="38" ht="7" customHeight="1"/>
    <row r="39" ht="27" customHeight="1">
      <c r="A39" s="8" t="inlineStr">
        <is>
          <t xml:space="preserve">CARTES AUTOGRAPHIéES F2 &amp; F3  ·  47 cartes</t>
        </is>
      </c>
      <c r="J39" s="12" t="n">
        <f>COUNTIF(B40:I86,TRUE)/376</f>
        <v>0</v>
      </c>
    </row>
    <row r="40" ht="21" customHeight="1" outlineLevel="1">
      <c r="A40" s="9" t="inlineStr">
        <is>
          <t xml:space="preserve">Rafael Câmara</t>
        </is>
      </c>
      <c r="B40" s="11" t="b">
        <v>0</v>
      </c>
      <c r="C40" s="11" t="b">
        <v>0</v>
      </c>
      <c r="D40" s="11" t="b">
        <v>0</v>
      </c>
      <c r="E40" s="11" t="b">
        <v>0</v>
      </c>
      <c r="F40" s="11" t="b">
        <v>0</v>
      </c>
      <c r="G40" s="11" t="b">
        <v>0</v>
      </c>
      <c r="H40" s="11" t="b">
        <v>0</v>
      </c>
      <c r="I40" s="11" t="b">
        <v>0</v>
      </c>
      <c r="J40" s="12" t="n">
        <f>COUNTIF(B40:I40,TRUE)/8</f>
        <v>0</v>
      </c>
    </row>
    <row r="41" ht="21" customHeight="1" outlineLevel="1">
      <c r="A41" s="9" t="inlineStr">
        <is>
          <t xml:space="preserve">Joshua Dürksen</t>
        </is>
      </c>
      <c r="B41" s="11" t="b">
        <v>0</v>
      </c>
      <c r="C41" s="11" t="b">
        <v>0</v>
      </c>
      <c r="D41" s="11" t="b">
        <v>0</v>
      </c>
      <c r="E41" s="11" t="b">
        <v>0</v>
      </c>
      <c r="F41" s="11" t="b">
        <v>0</v>
      </c>
      <c r="G41" s="11" t="b">
        <v>0</v>
      </c>
      <c r="H41" s="11" t="b">
        <v>0</v>
      </c>
      <c r="I41" s="11" t="b">
        <v>0</v>
      </c>
      <c r="J41" s="12" t="n">
        <f>COUNTIF(B41:I41,TRUE)/8</f>
        <v>0</v>
      </c>
    </row>
    <row r="42" ht="21" customHeight="1" outlineLevel="1">
      <c r="A42" s="9" t="inlineStr">
        <is>
          <t xml:space="preserve">Ritomo Miyata</t>
        </is>
      </c>
      <c r="B42" s="11" t="b">
        <v>0</v>
      </c>
      <c r="C42" s="11" t="b">
        <v>0</v>
      </c>
      <c r="D42" s="11" t="b">
        <v>0</v>
      </c>
      <c r="E42" s="11" t="b">
        <v>0</v>
      </c>
      <c r="F42" s="11" t="b">
        <v>0</v>
      </c>
      <c r="G42" s="11" t="b">
        <v>0</v>
      </c>
      <c r="H42" s="11" t="b">
        <v>0</v>
      </c>
      <c r="I42" s="11" t="b">
        <v>0</v>
      </c>
      <c r="J42" s="12" t="n">
        <f>COUNTIF(B42:I42,TRUE)/8</f>
        <v>0</v>
      </c>
    </row>
    <row r="43" ht="21" customHeight="1" outlineLevel="1">
      <c r="A43" s="9" t="inlineStr">
        <is>
          <t xml:space="preserve">Colton Herta</t>
        </is>
      </c>
      <c r="B43" s="11" t="b">
        <v>0</v>
      </c>
      <c r="C43" s="11" t="b">
        <v>0</v>
      </c>
      <c r="D43" s="11" t="b">
        <v>0</v>
      </c>
      <c r="E43" s="11" t="b">
        <v>0</v>
      </c>
      <c r="F43" s="11" t="b">
        <v>0</v>
      </c>
      <c r="G43" s="11" t="b">
        <v>0</v>
      </c>
      <c r="H43" s="11" t="b">
        <v>0</v>
      </c>
      <c r="I43" s="11" t="b">
        <v>0</v>
      </c>
      <c r="J43" s="12" t="n">
        <f>COUNTIF(B43:I43,TRUE)/8</f>
        <v>0</v>
      </c>
    </row>
    <row r="44" ht="21" customHeight="1" outlineLevel="1">
      <c r="A44" s="9" t="inlineStr">
        <is>
          <t xml:space="preserve">Noel León</t>
        </is>
      </c>
      <c r="B44" s="11" t="b">
        <v>0</v>
      </c>
      <c r="C44" s="11" t="b">
        <v>0</v>
      </c>
      <c r="D44" s="11" t="b">
        <v>0</v>
      </c>
      <c r="E44" s="11" t="b">
        <v>0</v>
      </c>
      <c r="F44" s="11" t="b">
        <v>0</v>
      </c>
      <c r="G44" s="11" t="b">
        <v>0</v>
      </c>
      <c r="H44" s="11" t="b">
        <v>0</v>
      </c>
      <c r="I44" s="11" t="b">
        <v>0</v>
      </c>
      <c r="J44" s="12" t="n">
        <f>COUNTIF(B44:I44,TRUE)/8</f>
        <v>0</v>
      </c>
    </row>
    <row r="45" ht="21" customHeight="1" outlineLevel="1">
      <c r="A45" s="9" t="inlineStr">
        <is>
          <t xml:space="preserve">Nikola Tsolov</t>
        </is>
      </c>
      <c r="B45" s="11" t="b">
        <v>0</v>
      </c>
      <c r="C45" s="11" t="b">
        <v>0</v>
      </c>
      <c r="D45" s="11" t="b">
        <v>0</v>
      </c>
      <c r="E45" s="11" t="b">
        <v>0</v>
      </c>
      <c r="F45" s="11" t="b">
        <v>0</v>
      </c>
      <c r="G45" s="11" t="b">
        <v>0</v>
      </c>
      <c r="H45" s="11" t="b">
        <v>0</v>
      </c>
      <c r="I45" s="11" t="b">
        <v>0</v>
      </c>
      <c r="J45" s="12" t="n">
        <f>COUNTIF(B45:I45,TRUE)/8</f>
        <v>0</v>
      </c>
    </row>
    <row r="46" ht="21" customHeight="1" outlineLevel="1">
      <c r="A46" s="9" t="inlineStr">
        <is>
          <t xml:space="preserve">Dino Beganovic</t>
        </is>
      </c>
      <c r="B46" s="11" t="b">
        <v>0</v>
      </c>
      <c r="C46" s="11" t="b">
        <v>0</v>
      </c>
      <c r="D46" s="11" t="b">
        <v>0</v>
      </c>
      <c r="E46" s="11" t="b">
        <v>0</v>
      </c>
      <c r="F46" s="11" t="b">
        <v>0</v>
      </c>
      <c r="G46" s="11" t="b">
        <v>0</v>
      </c>
      <c r="H46" s="11" t="b">
        <v>0</v>
      </c>
      <c r="I46" s="11" t="b">
        <v>0</v>
      </c>
      <c r="J46" s="12" t="n">
        <f>COUNTIF(B46:I46,TRUE)/8</f>
        <v>0</v>
      </c>
    </row>
    <row r="47" ht="21" customHeight="1" outlineLevel="1">
      <c r="A47" s="9" t="inlineStr">
        <is>
          <t xml:space="preserve">Roman Bilinski</t>
        </is>
      </c>
      <c r="B47" s="11" t="b">
        <v>0</v>
      </c>
      <c r="C47" s="11" t="b">
        <v>0</v>
      </c>
      <c r="D47" s="11" t="b">
        <v>0</v>
      </c>
      <c r="E47" s="11" t="b">
        <v>0</v>
      </c>
      <c r="F47" s="11" t="b">
        <v>0</v>
      </c>
      <c r="G47" s="11" t="b">
        <v>0</v>
      </c>
      <c r="H47" s="11" t="b">
        <v>0</v>
      </c>
      <c r="I47" s="11" t="b">
        <v>0</v>
      </c>
      <c r="J47" s="12" t="n">
        <f>COUNTIF(B47:I47,TRUE)/8</f>
        <v>0</v>
      </c>
    </row>
    <row r="48" ht="21" customHeight="1" outlineLevel="1">
      <c r="A48" s="9" t="inlineStr">
        <is>
          <t xml:space="preserve">Gabriele Minì</t>
        </is>
      </c>
      <c r="B48" s="11" t="b">
        <v>0</v>
      </c>
      <c r="C48" s="11" t="b">
        <v>0</v>
      </c>
      <c r="D48" s="11" t="b">
        <v>0</v>
      </c>
      <c r="E48" s="11" t="b">
        <v>0</v>
      </c>
      <c r="F48" s="11" t="b">
        <v>0</v>
      </c>
      <c r="G48" s="11" t="b">
        <v>0</v>
      </c>
      <c r="H48" s="11" t="b">
        <v>0</v>
      </c>
      <c r="I48" s="11" t="b">
        <v>0</v>
      </c>
      <c r="J48" s="12" t="n">
        <f>COUNTIF(B48:I48,TRUE)/8</f>
        <v>0</v>
      </c>
    </row>
    <row r="49" ht="21" customHeight="1" outlineLevel="1">
      <c r="A49" s="9" t="inlineStr">
        <is>
          <t xml:space="preserve">Oliver Goethe</t>
        </is>
      </c>
      <c r="B49" s="11" t="b">
        <v>0</v>
      </c>
      <c r="C49" s="11" t="b">
        <v>0</v>
      </c>
      <c r="D49" s="11" t="b">
        <v>0</v>
      </c>
      <c r="E49" s="11" t="b">
        <v>0</v>
      </c>
      <c r="F49" s="11" t="b">
        <v>0</v>
      </c>
      <c r="G49" s="11" t="b">
        <v>0</v>
      </c>
      <c r="H49" s="11" t="b">
        <v>0</v>
      </c>
      <c r="I49" s="11" t="b">
        <v>0</v>
      </c>
      <c r="J49" s="12" t="n">
        <f>COUNTIF(B49:I49,TRUE)/8</f>
        <v>0</v>
      </c>
    </row>
    <row r="50" ht="21" customHeight="1" outlineLevel="1">
      <c r="A50" s="9" t="inlineStr">
        <is>
          <t xml:space="preserve">Sebastián Montoya</t>
        </is>
      </c>
      <c r="B50" s="11" t="b">
        <v>0</v>
      </c>
      <c r="C50" s="11" t="b">
        <v>0</v>
      </c>
      <c r="D50" s="11" t="b">
        <v>0</v>
      </c>
      <c r="E50" s="11" t="b">
        <v>0</v>
      </c>
      <c r="F50" s="11" t="b">
        <v>0</v>
      </c>
      <c r="G50" s="11" t="b">
        <v>0</v>
      </c>
      <c r="H50" s="11" t="b">
        <v>0</v>
      </c>
      <c r="I50" s="11" t="b">
        <v>0</v>
      </c>
      <c r="J50" s="12" t="n">
        <f>COUNTIF(B50:I50,TRUE)/8</f>
        <v>0</v>
      </c>
    </row>
    <row r="51" ht="21" customHeight="1" outlineLevel="1">
      <c r="A51" s="9" t="inlineStr">
        <is>
          <t xml:space="preserve">Mari Boya</t>
        </is>
      </c>
      <c r="B51" s="11" t="b">
        <v>0</v>
      </c>
      <c r="C51" s="11" t="b">
        <v>0</v>
      </c>
      <c r="D51" s="11" t="b">
        <v>0</v>
      </c>
      <c r="E51" s="11" t="b">
        <v>0</v>
      </c>
      <c r="F51" s="11" t="b">
        <v>0</v>
      </c>
      <c r="G51" s="11" t="b">
        <v>0</v>
      </c>
      <c r="H51" s="11" t="b">
        <v>0</v>
      </c>
      <c r="I51" s="11" t="b">
        <v>0</v>
      </c>
      <c r="J51" s="12" t="n">
        <f>COUNTIF(B51:I51,TRUE)/8</f>
        <v>0</v>
      </c>
    </row>
    <row r="52" ht="21" customHeight="1" outlineLevel="1">
      <c r="A52" s="9" t="inlineStr">
        <is>
          <t xml:space="preserve">Martinius Stenshorne</t>
        </is>
      </c>
      <c r="B52" s="11" t="b">
        <v>0</v>
      </c>
      <c r="C52" s="11" t="b">
        <v>0</v>
      </c>
      <c r="D52" s="11" t="b">
        <v>0</v>
      </c>
      <c r="E52" s="11" t="b">
        <v>0</v>
      </c>
      <c r="F52" s="11" t="b">
        <v>0</v>
      </c>
      <c r="G52" s="11" t="b">
        <v>0</v>
      </c>
      <c r="H52" s="11" t="b">
        <v>0</v>
      </c>
      <c r="I52" s="11" t="b">
        <v>0</v>
      </c>
      <c r="J52" s="12" t="n">
        <f>COUNTIF(B52:I52,TRUE)/8</f>
        <v>0</v>
      </c>
    </row>
    <row r="53" ht="21" customHeight="1" outlineLevel="1">
      <c r="A53" s="9" t="inlineStr">
        <is>
          <t xml:space="preserve">Alexander Dunne</t>
        </is>
      </c>
      <c r="B53" s="11" t="b">
        <v>0</v>
      </c>
      <c r="C53" s="11" t="b">
        <v>0</v>
      </c>
      <c r="D53" s="11" t="b">
        <v>0</v>
      </c>
      <c r="E53" s="11" t="b">
        <v>0</v>
      </c>
      <c r="F53" s="11" t="b">
        <v>0</v>
      </c>
      <c r="G53" s="11" t="b">
        <v>0</v>
      </c>
      <c r="H53" s="11" t="b">
        <v>0</v>
      </c>
      <c r="I53" s="11" t="b">
        <v>0</v>
      </c>
      <c r="J53" s="12" t="n">
        <f>COUNTIF(B53:I53,TRUE)/8</f>
        <v>0</v>
      </c>
    </row>
    <row r="54" ht="21" customHeight="1" outlineLevel="1">
      <c r="A54" s="9" t="inlineStr">
        <is>
          <t xml:space="preserve">Kush Maini</t>
        </is>
      </c>
      <c r="B54" s="11" t="b">
        <v>0</v>
      </c>
      <c r="C54" s="11" t="b">
        <v>0</v>
      </c>
      <c r="D54" s="11" t="b">
        <v>0</v>
      </c>
      <c r="E54" s="11" t="b">
        <v>0</v>
      </c>
      <c r="F54" s="11" t="b">
        <v>0</v>
      </c>
      <c r="G54" s="11" t="b">
        <v>0</v>
      </c>
      <c r="H54" s="11" t="b">
        <v>0</v>
      </c>
      <c r="I54" s="11" t="b">
        <v>0</v>
      </c>
      <c r="J54" s="12" t="n">
        <f>COUNTIF(B54:I54,TRUE)/8</f>
        <v>0</v>
      </c>
    </row>
    <row r="55" ht="21" customHeight="1" outlineLevel="1">
      <c r="A55" s="9" t="inlineStr">
        <is>
          <t xml:space="preserve">Tasanapol Inthraphuvasak</t>
        </is>
      </c>
      <c r="B55" s="11" t="b">
        <v>0</v>
      </c>
      <c r="C55" s="11" t="b">
        <v>0</v>
      </c>
      <c r="D55" s="11" t="b">
        <v>0</v>
      </c>
      <c r="E55" s="11" t="b">
        <v>0</v>
      </c>
      <c r="F55" s="11" t="b">
        <v>0</v>
      </c>
      <c r="G55" s="11" t="b">
        <v>0</v>
      </c>
      <c r="H55" s="11" t="b">
        <v>0</v>
      </c>
      <c r="I55" s="11" t="b">
        <v>0</v>
      </c>
      <c r="J55" s="12" t="n">
        <f>COUNTIF(B55:I55,TRUE)/8</f>
        <v>0</v>
      </c>
    </row>
    <row r="56" ht="21" customHeight="1" outlineLevel="1">
      <c r="A56" s="9" t="inlineStr">
        <is>
          <t xml:space="preserve">Emerson Fittipaldi</t>
        </is>
      </c>
      <c r="B56" s="11" t="b">
        <v>0</v>
      </c>
      <c r="C56" s="11" t="b">
        <v>0</v>
      </c>
      <c r="D56" s="11" t="b">
        <v>0</v>
      </c>
      <c r="E56" s="11" t="b">
        <v>0</v>
      </c>
      <c r="F56" s="11" t="b">
        <v>0</v>
      </c>
      <c r="G56" s="11" t="b">
        <v>0</v>
      </c>
      <c r="H56" s="11" t="b">
        <v>0</v>
      </c>
      <c r="I56" s="11" t="b">
        <v>0</v>
      </c>
      <c r="J56" s="12" t="n">
        <f>COUNTIF(B56:I56,TRUE)/8</f>
        <v>0</v>
      </c>
    </row>
    <row r="57" ht="21" customHeight="1" outlineLevel="1">
      <c r="A57" s="9" t="inlineStr">
        <is>
          <t xml:space="preserve">Cian Shields</t>
        </is>
      </c>
      <c r="B57" s="11" t="b">
        <v>0</v>
      </c>
      <c r="C57" s="11" t="b">
        <v>0</v>
      </c>
      <c r="D57" s="11" t="b">
        <v>0</v>
      </c>
      <c r="E57" s="11" t="b">
        <v>0</v>
      </c>
      <c r="F57" s="11" t="b">
        <v>0</v>
      </c>
      <c r="G57" s="11" t="b">
        <v>0</v>
      </c>
      <c r="H57" s="11" t="b">
        <v>0</v>
      </c>
      <c r="I57" s="11" t="b">
        <v>0</v>
      </c>
      <c r="J57" s="12" t="n">
        <f>COUNTIF(B57:I57,TRUE)/8</f>
        <v>0</v>
      </c>
    </row>
    <row r="58" ht="21" customHeight="1" outlineLevel="1">
      <c r="A58" s="9" t="inlineStr">
        <is>
          <t xml:space="preserve">Nico Varrone</t>
        </is>
      </c>
      <c r="B58" s="11" t="b">
        <v>0</v>
      </c>
      <c r="C58" s="11" t="b">
        <v>0</v>
      </c>
      <c r="D58" s="11" t="b">
        <v>0</v>
      </c>
      <c r="E58" s="11" t="b">
        <v>0</v>
      </c>
      <c r="F58" s="11" t="b">
        <v>0</v>
      </c>
      <c r="G58" s="11" t="b">
        <v>0</v>
      </c>
      <c r="H58" s="11" t="b">
        <v>0</v>
      </c>
      <c r="I58" s="11" t="b">
        <v>0</v>
      </c>
      <c r="J58" s="12" t="n">
        <f>COUNTIF(B58:I58,TRUE)/8</f>
        <v>0</v>
      </c>
    </row>
    <row r="59" ht="21" customHeight="1" outlineLevel="1">
      <c r="A59" s="9" t="inlineStr">
        <is>
          <t xml:space="preserve">Rafael Villagómez</t>
        </is>
      </c>
      <c r="B59" s="11" t="b">
        <v>0</v>
      </c>
      <c r="C59" s="11" t="b">
        <v>0</v>
      </c>
      <c r="D59" s="11" t="b">
        <v>0</v>
      </c>
      <c r="E59" s="11" t="b">
        <v>0</v>
      </c>
      <c r="F59" s="11" t="b">
        <v>0</v>
      </c>
      <c r="G59" s="11" t="b">
        <v>0</v>
      </c>
      <c r="H59" s="11" t="b">
        <v>0</v>
      </c>
      <c r="I59" s="11" t="b">
        <v>0</v>
      </c>
      <c r="J59" s="12" t="n">
        <f>COUNTIF(B59:I59,TRUE)/8</f>
        <v>0</v>
      </c>
    </row>
    <row r="60" ht="21" customHeight="1" outlineLevel="1">
      <c r="A60" s="9" t="inlineStr">
        <is>
          <t xml:space="preserve">Laurens van Hoepen</t>
        </is>
      </c>
      <c r="B60" s="11" t="b">
        <v>0</v>
      </c>
      <c r="C60" s="11" t="b">
        <v>0</v>
      </c>
      <c r="D60" s="11" t="b">
        <v>0</v>
      </c>
      <c r="E60" s="11" t="b">
        <v>0</v>
      </c>
      <c r="F60" s="11" t="b">
        <v>0</v>
      </c>
      <c r="G60" s="11" t="b">
        <v>0</v>
      </c>
      <c r="H60" s="11" t="b">
        <v>0</v>
      </c>
      <c r="I60" s="11" t="b">
        <v>0</v>
      </c>
      <c r="J60" s="12" t="n">
        <f>COUNTIF(B60:I60,TRUE)/8</f>
        <v>0</v>
      </c>
    </row>
    <row r="61" ht="21" customHeight="1" outlineLevel="1">
      <c r="A61" s="9" t="inlineStr">
        <is>
          <t xml:space="preserve">John Bennett</t>
        </is>
      </c>
      <c r="B61" s="11" t="b">
        <v>0</v>
      </c>
      <c r="C61" s="11" t="b">
        <v>0</v>
      </c>
      <c r="D61" s="11" t="b">
        <v>0</v>
      </c>
      <c r="E61" s="11" t="b">
        <v>0</v>
      </c>
      <c r="F61" s="11" t="b">
        <v>0</v>
      </c>
      <c r="G61" s="11" t="b">
        <v>0</v>
      </c>
      <c r="H61" s="11" t="b">
        <v>0</v>
      </c>
      <c r="I61" s="11" t="b">
        <v>0</v>
      </c>
      <c r="J61" s="12" t="n">
        <f>COUNTIF(B61:I61,TRUE)/8</f>
        <v>0</v>
      </c>
    </row>
    <row r="62" ht="21" customHeight="1" outlineLevel="1">
      <c r="A62" s="9" t="inlineStr">
        <is>
          <t xml:space="preserve">Théophile Naël</t>
        </is>
      </c>
      <c r="B62" s="11" t="b">
        <v>0</v>
      </c>
      <c r="C62" s="11" t="b">
        <v>0</v>
      </c>
      <c r="D62" s="11" t="b">
        <v>0</v>
      </c>
      <c r="E62" s="11" t="b">
        <v>0</v>
      </c>
      <c r="F62" s="11" t="b">
        <v>0</v>
      </c>
      <c r="G62" s="11" t="b">
        <v>0</v>
      </c>
      <c r="H62" s="11" t="b">
        <v>0</v>
      </c>
      <c r="I62" s="11" t="b">
        <v>0</v>
      </c>
      <c r="J62" s="12" t="n">
        <f>COUNTIF(B62:I62,TRUE)/8</f>
        <v>0</v>
      </c>
    </row>
    <row r="63" ht="21" customHeight="1" outlineLevel="1">
      <c r="A63" s="9" t="inlineStr">
        <is>
          <t xml:space="preserve">Ugo Ugochukwu</t>
        </is>
      </c>
      <c r="B63" s="11" t="b">
        <v>0</v>
      </c>
      <c r="C63" s="11" t="b">
        <v>0</v>
      </c>
      <c r="D63" s="11" t="b">
        <v>0</v>
      </c>
      <c r="E63" s="11" t="b">
        <v>0</v>
      </c>
      <c r="F63" s="11" t="b">
        <v>0</v>
      </c>
      <c r="G63" s="11" t="b">
        <v>0</v>
      </c>
      <c r="H63" s="11" t="b">
        <v>0</v>
      </c>
      <c r="I63" s="11" t="b">
        <v>0</v>
      </c>
      <c r="J63" s="12" t="n">
        <f>COUNTIF(B63:I63,TRUE)/8</f>
        <v>0</v>
      </c>
    </row>
    <row r="64" ht="21" customHeight="1" outlineLevel="1">
      <c r="A64" s="9" t="inlineStr">
        <is>
          <t xml:space="preserve">Noah Strømsted</t>
        </is>
      </c>
      <c r="B64" s="11" t="b">
        <v>0</v>
      </c>
      <c r="C64" s="11" t="b">
        <v>0</v>
      </c>
      <c r="D64" s="11" t="b">
        <v>0</v>
      </c>
      <c r="E64" s="11" t="b">
        <v>0</v>
      </c>
      <c r="F64" s="11" t="b">
        <v>0</v>
      </c>
      <c r="G64" s="11" t="b">
        <v>0</v>
      </c>
      <c r="H64" s="11" t="b">
        <v>0</v>
      </c>
      <c r="I64" s="11" t="b">
        <v>0</v>
      </c>
      <c r="J64" s="12" t="n">
        <f>COUNTIF(B64:I64,TRUE)/8</f>
        <v>0</v>
      </c>
    </row>
    <row r="65" ht="21" customHeight="1" outlineLevel="1">
      <c r="A65" s="9" t="inlineStr">
        <is>
          <t xml:space="preserve">Freddie Slater</t>
        </is>
      </c>
      <c r="B65" s="11" t="b">
        <v>0</v>
      </c>
      <c r="C65" s="11" t="b">
        <v>0</v>
      </c>
      <c r="D65" s="11" t="b">
        <v>0</v>
      </c>
      <c r="E65" s="11" t="b">
        <v>0</v>
      </c>
      <c r="F65" s="11" t="b">
        <v>0</v>
      </c>
      <c r="G65" s="11" t="b">
        <v>0</v>
      </c>
      <c r="H65" s="11" t="b">
        <v>0</v>
      </c>
      <c r="I65" s="11" t="b">
        <v>0</v>
      </c>
      <c r="J65" s="12" t="n">
        <f>COUNTIF(B65:I65,TRUE)/8</f>
        <v>0</v>
      </c>
    </row>
    <row r="66" ht="21" customHeight="1" outlineLevel="1">
      <c r="A66" s="9" t="inlineStr">
        <is>
          <t xml:space="preserve">Matteo De Palo</t>
        </is>
      </c>
      <c r="B66" s="11" t="b">
        <v>0</v>
      </c>
      <c r="C66" s="11" t="b">
        <v>0</v>
      </c>
      <c r="D66" s="11" t="b">
        <v>0</v>
      </c>
      <c r="E66" s="11" t="b">
        <v>0</v>
      </c>
      <c r="F66" s="11" t="b">
        <v>0</v>
      </c>
      <c r="G66" s="11" t="b">
        <v>0</v>
      </c>
      <c r="H66" s="11" t="b">
        <v>0</v>
      </c>
      <c r="I66" s="11" t="b">
        <v>0</v>
      </c>
      <c r="J66" s="12" t="n">
        <f>COUNTIF(B66:I66,TRUE)/8</f>
        <v>0</v>
      </c>
    </row>
    <row r="67" ht="21" customHeight="1" outlineLevel="1">
      <c r="A67" s="9" t="inlineStr">
        <is>
          <t xml:space="preserve">Mattia Colnaghi</t>
        </is>
      </c>
      <c r="B67" s="11" t="b">
        <v>0</v>
      </c>
      <c r="C67" s="11" t="b">
        <v>0</v>
      </c>
      <c r="D67" s="11" t="b">
        <v>0</v>
      </c>
      <c r="E67" s="11" t="b">
        <v>0</v>
      </c>
      <c r="F67" s="11" t="b">
        <v>0</v>
      </c>
      <c r="G67" s="11" t="b">
        <v>0</v>
      </c>
      <c r="H67" s="11" t="b">
        <v>0</v>
      </c>
      <c r="I67" s="11" t="b">
        <v>0</v>
      </c>
      <c r="J67" s="12" t="n">
        <f>COUNTIF(B67:I67,TRUE)/8</f>
        <v>0</v>
      </c>
    </row>
    <row r="68" ht="21" customHeight="1" outlineLevel="1">
      <c r="A68" s="9" t="inlineStr">
        <is>
          <t xml:space="preserve">Tuukka Taponen</t>
        </is>
      </c>
      <c r="B68" s="11" t="b">
        <v>0</v>
      </c>
      <c r="C68" s="11" t="b">
        <v>0</v>
      </c>
      <c r="D68" s="11" t="b">
        <v>0</v>
      </c>
      <c r="E68" s="11" t="b">
        <v>0</v>
      </c>
      <c r="F68" s="11" t="b">
        <v>0</v>
      </c>
      <c r="G68" s="11" t="b">
        <v>0</v>
      </c>
      <c r="H68" s="11" t="b">
        <v>0</v>
      </c>
      <c r="I68" s="11" t="b">
        <v>0</v>
      </c>
      <c r="J68" s="12" t="n">
        <f>COUNTIF(B68:I68,TRUE)/8</f>
        <v>0</v>
      </c>
    </row>
    <row r="69" ht="21" customHeight="1" outlineLevel="1">
      <c r="A69" s="9" t="inlineStr">
        <is>
          <t xml:space="preserve">Alessandro Giusti</t>
        </is>
      </c>
      <c r="B69" s="11" t="b">
        <v>0</v>
      </c>
      <c r="C69" s="11" t="b">
        <v>0</v>
      </c>
      <c r="D69" s="11" t="b">
        <v>0</v>
      </c>
      <c r="E69" s="11" t="b">
        <v>0</v>
      </c>
      <c r="F69" s="11" t="b">
        <v>0</v>
      </c>
      <c r="G69" s="11" t="b">
        <v>0</v>
      </c>
      <c r="H69" s="11" t="b">
        <v>0</v>
      </c>
      <c r="I69" s="11" t="b">
        <v>0</v>
      </c>
      <c r="J69" s="12" t="n">
        <f>COUNTIF(B69:I69,TRUE)/8</f>
        <v>0</v>
      </c>
    </row>
    <row r="70" ht="21" customHeight="1" outlineLevel="1">
      <c r="A70" s="9" t="inlineStr">
        <is>
          <t xml:space="preserve">Taito Kato</t>
        </is>
      </c>
      <c r="B70" s="11" t="b">
        <v>0</v>
      </c>
      <c r="C70" s="11" t="b">
        <v>0</v>
      </c>
      <c r="D70" s="11" t="b">
        <v>0</v>
      </c>
      <c r="E70" s="11" t="b">
        <v>0</v>
      </c>
      <c r="F70" s="11" t="b">
        <v>0</v>
      </c>
      <c r="G70" s="11" t="b">
        <v>0</v>
      </c>
      <c r="H70" s="11" t="b">
        <v>0</v>
      </c>
      <c r="I70" s="11" t="b">
        <v>0</v>
      </c>
      <c r="J70" s="12" t="n">
        <f>COUNTIF(B70:I70,TRUE)/8</f>
        <v>0</v>
      </c>
    </row>
    <row r="71" ht="21" customHeight="1" outlineLevel="1">
      <c r="A71" s="9" t="inlineStr">
        <is>
          <t xml:space="preserve">Maciej Gładysz</t>
        </is>
      </c>
      <c r="B71" s="11" t="b">
        <v>0</v>
      </c>
      <c r="C71" s="11" t="b">
        <v>0</v>
      </c>
      <c r="D71" s="11" t="b">
        <v>0</v>
      </c>
      <c r="E71" s="11" t="b">
        <v>0</v>
      </c>
      <c r="F71" s="11" t="b">
        <v>0</v>
      </c>
      <c r="G71" s="11" t="b">
        <v>0</v>
      </c>
      <c r="H71" s="11" t="b">
        <v>0</v>
      </c>
      <c r="I71" s="11" t="b">
        <v>0</v>
      </c>
      <c r="J71" s="12" t="n">
        <f>COUNTIF(B71:I71,TRUE)/8</f>
        <v>0</v>
      </c>
    </row>
    <row r="72" ht="21" customHeight="1" outlineLevel="1">
      <c r="A72" s="9" t="inlineStr">
        <is>
          <t xml:space="preserve">Kanato Le</t>
        </is>
      </c>
      <c r="B72" s="11" t="b">
        <v>0</v>
      </c>
      <c r="C72" s="11" t="b">
        <v>0</v>
      </c>
      <c r="D72" s="11" t="b">
        <v>0</v>
      </c>
      <c r="E72" s="11" t="b">
        <v>0</v>
      </c>
      <c r="F72" s="11" t="b">
        <v>0</v>
      </c>
      <c r="G72" s="11" t="b">
        <v>0</v>
      </c>
      <c r="H72" s="11" t="b">
        <v>0</v>
      </c>
      <c r="I72" s="11" t="b">
        <v>0</v>
      </c>
      <c r="J72" s="12" t="n">
        <f>COUNTIF(B72:I72,TRUE)/8</f>
        <v>0</v>
      </c>
    </row>
    <row r="73" ht="21" customHeight="1" outlineLevel="1">
      <c r="A73" s="9" t="inlineStr">
        <is>
          <t xml:space="preserve">Hiyu Yamakoshi</t>
        </is>
      </c>
      <c r="B73" s="11" t="b">
        <v>0</v>
      </c>
      <c r="C73" s="11" t="b">
        <v>0</v>
      </c>
      <c r="D73" s="11" t="b">
        <v>0</v>
      </c>
      <c r="E73" s="11" t="b">
        <v>0</v>
      </c>
      <c r="F73" s="11" t="b">
        <v>0</v>
      </c>
      <c r="G73" s="11" t="b">
        <v>0</v>
      </c>
      <c r="H73" s="11" t="b">
        <v>0</v>
      </c>
      <c r="I73" s="11" t="b">
        <v>0</v>
      </c>
      <c r="J73" s="12" t="n">
        <f>COUNTIF(B73:I73,TRUE)/8</f>
        <v>0</v>
      </c>
    </row>
    <row r="74" ht="21" customHeight="1" outlineLevel="1">
      <c r="A74" s="9" t="inlineStr">
        <is>
          <t xml:space="preserve">Bruno del Pino</t>
        </is>
      </c>
      <c r="B74" s="11" t="b">
        <v>0</v>
      </c>
      <c r="C74" s="11" t="b">
        <v>0</v>
      </c>
      <c r="D74" s="11" t="b">
        <v>0</v>
      </c>
      <c r="E74" s="11" t="b">
        <v>0</v>
      </c>
      <c r="F74" s="11" t="b">
        <v>0</v>
      </c>
      <c r="G74" s="11" t="b">
        <v>0</v>
      </c>
      <c r="H74" s="11" t="b">
        <v>0</v>
      </c>
      <c r="I74" s="11" t="b">
        <v>0</v>
      </c>
      <c r="J74" s="12" t="n">
        <f>COUNTIF(B74:I74,TRUE)/8</f>
        <v>0</v>
      </c>
    </row>
    <row r="75" ht="21" customHeight="1" outlineLevel="1">
      <c r="A75" s="9" t="inlineStr">
        <is>
          <t xml:space="preserve">Pedro Clerot</t>
        </is>
      </c>
      <c r="B75" s="11" t="b">
        <v>0</v>
      </c>
      <c r="C75" s="11" t="b">
        <v>0</v>
      </c>
      <c r="D75" s="11" t="b">
        <v>0</v>
      </c>
      <c r="E75" s="11" t="b">
        <v>0</v>
      </c>
      <c r="F75" s="11" t="b">
        <v>0</v>
      </c>
      <c r="G75" s="11" t="b">
        <v>0</v>
      </c>
      <c r="H75" s="11" t="b">
        <v>0</v>
      </c>
      <c r="I75" s="11" t="b">
        <v>0</v>
      </c>
      <c r="J75" s="12" t="n">
        <f>COUNTIF(B75:I75,TRUE)/8</f>
        <v>0</v>
      </c>
    </row>
    <row r="76" ht="21" customHeight="1" outlineLevel="1">
      <c r="A76" s="9" t="inlineStr">
        <is>
          <t xml:space="preserve">Brando Badoer</t>
        </is>
      </c>
      <c r="B76" s="11" t="b">
        <v>0</v>
      </c>
      <c r="C76" s="11" t="b">
        <v>0</v>
      </c>
      <c r="D76" s="11" t="b">
        <v>0</v>
      </c>
      <c r="E76" s="11" t="b">
        <v>0</v>
      </c>
      <c r="F76" s="11" t="b">
        <v>0</v>
      </c>
      <c r="G76" s="11" t="b">
        <v>0</v>
      </c>
      <c r="H76" s="11" t="b">
        <v>0</v>
      </c>
      <c r="I76" s="11" t="b">
        <v>0</v>
      </c>
      <c r="J76" s="12" t="n">
        <f>COUNTIF(B76:I76,TRUE)/8</f>
        <v>0</v>
      </c>
    </row>
    <row r="77" ht="21" customHeight="1" outlineLevel="1">
      <c r="A77" s="9" t="inlineStr">
        <is>
          <t xml:space="preserve">Christian Ho</t>
        </is>
      </c>
      <c r="B77" s="11" t="b">
        <v>0</v>
      </c>
      <c r="C77" s="11" t="b">
        <v>0</v>
      </c>
      <c r="D77" s="11" t="b">
        <v>0</v>
      </c>
      <c r="E77" s="11" t="b">
        <v>0</v>
      </c>
      <c r="F77" s="11" t="b">
        <v>0</v>
      </c>
      <c r="G77" s="11" t="b">
        <v>0</v>
      </c>
      <c r="H77" s="11" t="b">
        <v>0</v>
      </c>
      <c r="I77" s="11" t="b">
        <v>0</v>
      </c>
      <c r="J77" s="12" t="n">
        <f>COUNTIF(B77:I77,TRUE)/8</f>
        <v>0</v>
      </c>
    </row>
    <row r="78" ht="21" customHeight="1" outlineLevel="1">
      <c r="A78" s="9" t="inlineStr">
        <is>
          <t xml:space="preserve">Louis Sharp</t>
        </is>
      </c>
      <c r="B78" s="11" t="b">
        <v>0</v>
      </c>
      <c r="C78" s="11" t="b">
        <v>0</v>
      </c>
      <c r="D78" s="11" t="b">
        <v>0</v>
      </c>
      <c r="E78" s="11" t="b">
        <v>0</v>
      </c>
      <c r="F78" s="11" t="b">
        <v>0</v>
      </c>
      <c r="G78" s="11" t="b">
        <v>0</v>
      </c>
      <c r="H78" s="11" t="b">
        <v>0</v>
      </c>
      <c r="I78" s="11" t="b">
        <v>0</v>
      </c>
      <c r="J78" s="12" t="n">
        <f>COUNTIF(B78:I78,TRUE)/8</f>
        <v>0</v>
      </c>
    </row>
    <row r="79" ht="21" customHeight="1" outlineLevel="1">
      <c r="A79" s="9" t="inlineStr">
        <is>
          <t xml:space="preserve">James Wharton</t>
        </is>
      </c>
      <c r="B79" s="11" t="b">
        <v>0</v>
      </c>
      <c r="C79" s="11" t="b">
        <v>0</v>
      </c>
      <c r="D79" s="11" t="b">
        <v>0</v>
      </c>
      <c r="E79" s="11" t="b">
        <v>0</v>
      </c>
      <c r="F79" s="11" t="b">
        <v>0</v>
      </c>
      <c r="G79" s="11" t="b">
        <v>0</v>
      </c>
      <c r="H79" s="11" t="b">
        <v>0</v>
      </c>
      <c r="I79" s="11" t="b">
        <v>0</v>
      </c>
      <c r="J79" s="12" t="n">
        <f>COUNTIF(B79:I79,TRUE)/8</f>
        <v>0</v>
      </c>
    </row>
    <row r="80" ht="21" customHeight="1" outlineLevel="1">
      <c r="A80" s="9" t="inlineStr">
        <is>
          <t xml:space="preserve">Jin Nakamura</t>
        </is>
      </c>
      <c r="B80" s="11" t="b">
        <v>0</v>
      </c>
      <c r="C80" s="11" t="b">
        <v>0</v>
      </c>
      <c r="D80" s="11" t="b">
        <v>0</v>
      </c>
      <c r="E80" s="11" t="b">
        <v>0</v>
      </c>
      <c r="F80" s="11" t="b">
        <v>0</v>
      </c>
      <c r="G80" s="11" t="b">
        <v>0</v>
      </c>
      <c r="H80" s="11" t="b">
        <v>0</v>
      </c>
      <c r="I80" s="11" t="b">
        <v>0</v>
      </c>
      <c r="J80" s="12" t="n">
        <f>COUNTIF(B80:I80,TRUE)/8</f>
        <v>0</v>
      </c>
    </row>
    <row r="81" ht="21" customHeight="1" outlineLevel="1">
      <c r="A81" s="9" t="inlineStr">
        <is>
          <t xml:space="preserve">Brad Benavides</t>
        </is>
      </c>
      <c r="B81" s="11" t="b">
        <v>0</v>
      </c>
      <c r="C81" s="11" t="b">
        <v>0</v>
      </c>
      <c r="D81" s="11" t="b">
        <v>0</v>
      </c>
      <c r="E81" s="11" t="b">
        <v>0</v>
      </c>
      <c r="F81" s="11" t="b">
        <v>0</v>
      </c>
      <c r="G81" s="11" t="b">
        <v>0</v>
      </c>
      <c r="H81" s="11" t="b">
        <v>0</v>
      </c>
      <c r="I81" s="11" t="b">
        <v>0</v>
      </c>
      <c r="J81" s="12" t="n">
        <f>COUNTIF(B81:I81,TRUE)/8</f>
        <v>0</v>
      </c>
    </row>
    <row r="82" ht="21" customHeight="1" outlineLevel="1">
      <c r="A82" s="9" t="inlineStr">
        <is>
          <t xml:space="preserve">Yevan David</t>
        </is>
      </c>
      <c r="B82" s="11" t="b">
        <v>0</v>
      </c>
      <c r="C82" s="11" t="b">
        <v>0</v>
      </c>
      <c r="D82" s="11" t="b">
        <v>0</v>
      </c>
      <c r="E82" s="11" t="b">
        <v>0</v>
      </c>
      <c r="F82" s="11" t="b">
        <v>0</v>
      </c>
      <c r="G82" s="11" t="b">
        <v>0</v>
      </c>
      <c r="H82" s="11" t="b">
        <v>0</v>
      </c>
      <c r="I82" s="11" t="b">
        <v>0</v>
      </c>
      <c r="J82" s="12" t="n">
        <f>COUNTIF(B82:I82,TRUE)/8</f>
        <v>0</v>
      </c>
    </row>
    <row r="83" ht="21" customHeight="1" outlineLevel="1">
      <c r="A83" s="9" t="inlineStr">
        <is>
          <t xml:space="preserve">Fernando Barrichello</t>
        </is>
      </c>
      <c r="B83" s="11" t="b">
        <v>0</v>
      </c>
      <c r="C83" s="11" t="b">
        <v>0</v>
      </c>
      <c r="D83" s="11" t="b">
        <v>0</v>
      </c>
      <c r="E83" s="11" t="b">
        <v>0</v>
      </c>
      <c r="F83" s="11" t="b">
        <v>0</v>
      </c>
      <c r="G83" s="11" t="b">
        <v>0</v>
      </c>
      <c r="H83" s="11" t="b">
        <v>0</v>
      </c>
      <c r="I83" s="11" t="b">
        <v>0</v>
      </c>
      <c r="J83" s="12" t="n">
        <f>COUNTIF(B83:I83,TRUE)/8</f>
        <v>0</v>
      </c>
    </row>
    <row r="84" ht="21" customHeight="1" outlineLevel="1">
      <c r="A84" s="9" t="inlineStr">
        <is>
          <t xml:space="preserve">Nicola Lacorte</t>
        </is>
      </c>
      <c r="B84" s="11" t="b">
        <v>0</v>
      </c>
      <c r="C84" s="11" t="b">
        <v>0</v>
      </c>
      <c r="D84" s="11" t="b">
        <v>0</v>
      </c>
      <c r="E84" s="11" t="b">
        <v>0</v>
      </c>
      <c r="F84" s="11" t="b">
        <v>0</v>
      </c>
      <c r="G84" s="11" t="b">
        <v>0</v>
      </c>
      <c r="H84" s="11" t="b">
        <v>0</v>
      </c>
      <c r="I84" s="11" t="b">
        <v>0</v>
      </c>
      <c r="J84" s="12" t="n">
        <f>COUNTIF(B84:I84,TRUE)/8</f>
        <v>0</v>
      </c>
    </row>
    <row r="85" ht="21" customHeight="1" outlineLevel="1">
      <c r="A85" s="9" t="inlineStr">
        <is>
          <t xml:space="preserve">Nandhavud Bhirombhakdi</t>
        </is>
      </c>
      <c r="B85" s="11" t="b">
        <v>0</v>
      </c>
      <c r="C85" s="11" t="b">
        <v>0</v>
      </c>
      <c r="D85" s="11" t="b">
        <v>0</v>
      </c>
      <c r="E85" s="11" t="b">
        <v>0</v>
      </c>
      <c r="F85" s="11" t="b">
        <v>0</v>
      </c>
      <c r="G85" s="11" t="b">
        <v>0</v>
      </c>
      <c r="H85" s="11" t="b">
        <v>0</v>
      </c>
      <c r="I85" s="11" t="b">
        <v>0</v>
      </c>
      <c r="J85" s="12" t="n">
        <f>COUNTIF(B85:I85,TRUE)/8</f>
        <v>0</v>
      </c>
    </row>
    <row r="86" ht="21" customHeight="1" outlineLevel="1">
      <c r="A86" s="9" t="inlineStr">
        <is>
          <t xml:space="preserve">Gerrard Xie</t>
        </is>
      </c>
      <c r="B86" s="11" t="b">
        <v>0</v>
      </c>
      <c r="C86" s="11" t="b">
        <v>0</v>
      </c>
      <c r="D86" s="11" t="b">
        <v>0</v>
      </c>
      <c r="E86" s="11" t="b">
        <v>0</v>
      </c>
      <c r="F86" s="11" t="b">
        <v>0</v>
      </c>
      <c r="G86" s="11" t="b">
        <v>0</v>
      </c>
      <c r="H86" s="11" t="b">
        <v>0</v>
      </c>
      <c r="I86" s="11" t="b">
        <v>0</v>
      </c>
      <c r="J86" s="12" t="n">
        <f>COUNTIF(B86:I86,TRUE)/8</f>
        <v>0</v>
      </c>
    </row>
    <row r="87" ht="7" customHeight="1"/>
  </sheetData>
  <mergeCells count="8">
    <mergeCell ref="A1:J1"/>
    <mergeCell ref="A2:J2"/>
    <mergeCell ref="A3:J3"/>
    <mergeCell ref="A5:I5"/>
    <mergeCell ref="A19:I19"/>
    <mergeCell ref="A30:I30"/>
    <mergeCell ref="A36:I36"/>
    <mergeCell ref="A39:I39"/>
  </mergeCells>
  <dataValidations count="73">
    <dataValidation sqref="B6 C6 D6 E6 F6 G6 H6 I6"/>
    <dataValidation sqref="B7 C7 D7 E7 F7 G7 H7 I7"/>
    <dataValidation sqref="B8 C8 D8 E8 F8 G8 H8 I8"/>
    <dataValidation sqref="B9 C9 D9 E9 F9 G9 H9 I9"/>
    <dataValidation sqref="B10 C10 D10 E10 F10 G10 H10 I10"/>
    <dataValidation sqref="B11 C11 D11 E11 F11 G11 H11 I11"/>
    <dataValidation sqref="B12 C12 D12 E12 F12 G12 H12 I12"/>
    <dataValidation sqref="B13 C13 D13 E13 F13 G13 H13 I13"/>
    <dataValidation sqref="B14 C14 D14 E14 F14 G14 H14 I14"/>
    <dataValidation sqref="B15 C15 D15 E15 F15 G15 H15 I15"/>
    <dataValidation sqref="B16 C16 D16 E16 F16 G16 H16 I16"/>
    <dataValidation sqref="B17 C17 D17 E17 F17 G17 H17 I17"/>
    <dataValidation sqref="B20 C20 D20 E20 F20 G20 H20 I20"/>
    <dataValidation sqref="B21 C21 D21 E21 F21 G21 H21 I21"/>
    <dataValidation sqref="B22 C22 D22 E22 F22 G22 H22 I22"/>
    <dataValidation sqref="B23 C23 D23 E23 F23 G23 H23 I23"/>
    <dataValidation sqref="B24 C24 D24 E24 F24 G24 H24 I24"/>
    <dataValidation sqref="B25 C25 D25 E25 F25 G25 H25 I25"/>
    <dataValidation sqref="B26 C26 D26 E26 F26 G26 H26 I26"/>
    <dataValidation sqref="B27 C27 D27 E27 F27 G27 H27 I27"/>
    <dataValidation sqref="B28 C28 D28 E28 F28 G28 H28 I28"/>
    <dataValidation sqref="B31 C31 D31 E31 F31 G31 H31 I31"/>
    <dataValidation sqref="B32 C32 D32 E32 F32 G32 H32 I32"/>
    <dataValidation sqref="B33 C33 D33 E33 F33 G33 H33 I33"/>
    <dataValidation sqref="B34 C34 D34 E34 F34 G34 H34 I34"/>
    <dataValidation sqref="B37 H37"/>
    <dataValidation sqref="B40 C40 D40 E40 F40 G40 H40 I40"/>
    <dataValidation sqref="B41 C41 D41 E41 F41 G41 H41 I41"/>
    <dataValidation sqref="B42 C42 D42 E42 F42 G42 H42 I42"/>
    <dataValidation sqref="B43 C43 D43 E43 F43 G43 H43 I43"/>
    <dataValidation sqref="B44 C44 D44 E44 F44 G44 H44 I44"/>
    <dataValidation sqref="B45 C45 D45 E45 F45 G45 H45 I45"/>
    <dataValidation sqref="B46 C46 D46 E46 F46 G46 H46 I46"/>
    <dataValidation sqref="B47 C47 D47 E47 F47 G47 H47 I47"/>
    <dataValidation sqref="B48 C48 D48 E48 F48 G48 H48 I48"/>
    <dataValidation sqref="B49 C49 D49 E49 F49 G49 H49 I49"/>
    <dataValidation sqref="B50 C50 D50 E50 F50 G50 H50 I50"/>
    <dataValidation sqref="B51 C51 D51 E51 F51 G51 H51 I51"/>
    <dataValidation sqref="B52 C52 D52 E52 F52 G52 H52 I52"/>
    <dataValidation sqref="B53 C53 D53 E53 F53 G53 H53 I53"/>
    <dataValidation sqref="B54 C54 D54 E54 F54 G54 H54 I54"/>
    <dataValidation sqref="B55 C55 D55 E55 F55 G55 H55 I55"/>
    <dataValidation sqref="B56 C56 D56 E56 F56 G56 H56 I56"/>
    <dataValidation sqref="B57 C57 D57 E57 F57 G57 H57 I57"/>
    <dataValidation sqref="B58 C58 D58 E58 F58 G58 H58 I58"/>
    <dataValidation sqref="B59 C59 D59 E59 F59 G59 H59 I59"/>
    <dataValidation sqref="B60 C60 D60 E60 F60 G60 H60 I60"/>
    <dataValidation sqref="B61 C61 D61 E61 F61 G61 H61 I61"/>
    <dataValidation sqref="B62 C62 D62 E62 F62 G62 H62 I62"/>
    <dataValidation sqref="B63 C63 D63 E63 F63 G63 H63 I63"/>
    <dataValidation sqref="B64 C64 D64 E64 F64 G64 H64 I64"/>
    <dataValidation sqref="B65 C65 D65 E65 F65 G65 H65 I65"/>
    <dataValidation sqref="B66 C66 D66 E66 F66 G66 H66 I66"/>
    <dataValidation sqref="B67 C67 D67 E67 F67 G67 H67 I67"/>
    <dataValidation sqref="B68 C68 D68 E68 F68 G68 H68 I68"/>
    <dataValidation sqref="B69 C69 D69 E69 F69 G69 H69 I69"/>
    <dataValidation sqref="B70 C70 D70 E70 F70 G70 H70 I70"/>
    <dataValidation sqref="B71 C71 D71 E71 F71 G71 H71 I71"/>
    <dataValidation sqref="B72 C72 D72 E72 F72 G72 H72 I72"/>
    <dataValidation sqref="B73 C73 D73 E73 F73 G73 H73 I73"/>
    <dataValidation sqref="B74 C74 D74 E74 F74 G74 H74 I74"/>
    <dataValidation sqref="B75 C75 D75 E75 F75 G75 H75 I75"/>
    <dataValidation sqref="B76 C76 D76 E76 F76 G76 H76 I76"/>
    <dataValidation sqref="B77 C77 D77 E77 F77 G77 H77 I77"/>
    <dataValidation sqref="B78 C78 D78 E78 F78 G78 H78 I78"/>
    <dataValidation sqref="B79 C79 D79 E79 F79 G79 H79 I79"/>
    <dataValidation sqref="B80 C80 D80 E80 F80 G80 H80 I80"/>
    <dataValidation sqref="B81 C81 D81 E81 F81 G81 H81 I81"/>
    <dataValidation sqref="B82 C82 D82 E82 F82 G82 H82 I82"/>
    <dataValidation sqref="B83 C83 D83 E83 F83 G83 H83 I83"/>
    <dataValidation sqref="B84 C84 D84 E84 F84 G84 H84 I84"/>
    <dataValidation sqref="B85 C85 D85 E85 F85 G85 H85 I85"/>
    <dataValidation sqref="B86 C86 D86 E86 F86 G86 H86 I86"/>
  </dataValidations>
  <pageMargins left="0.35" right="0.35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Cartes du Paddock</Application>
  <TitlesOfParts>
    <vt:vector size="3" baseType="lpstr">
      <vt:lpstr>Aperçu</vt:lpstr>
      <vt:lpstr>Set de base</vt:lpstr>
      <vt:lpstr>Autographes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Cartes du Paddock</dc:creator>
  <cp:lastModifiedBy>Cartes du Paddock</cp:lastModifiedBy>
  <dcterms:created xsi:type="dcterms:W3CDTF">2026-09-23T11:05:47Z</dcterms:created>
  <dcterms:modified xsi:type="dcterms:W3CDTF">2026-09-23T11:05:47Z</dcterms:modified>
  <dc:title>Topps Lights Out F1 2026</dc:title>
</cp:coreProperties>
</file>