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Lights Out F1 2021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(COUNTIF('Set de base'!B6:B53,TRUE))/40</f>
        <v>0</v>
      </c>
      <c r="C5" s="4" t="n">
        <f>(COUNTIF('Set de base'!B6:B53,TRUE))/40</f>
        <v>0</v>
      </c>
      <c r="E5" s="4" t="n">
        <f>(COUNTIF('Set de base'!C6:I53,TRUE))/280</f>
        <v>0</v>
      </c>
      <c r="G5" s="4" t="n">
        <f>(COUNTIF('Set de base'!B6:I53,TRUE))/320</f>
        <v>0</v>
      </c>
    </row>
    <row r="6" ht="25" customHeight="1"/>
    <row r="7" ht="20" customHeight="1">
      <c r="A7" s="5" t="str">
        <f>(COUNTIF('Set de base'!B6:B53,TRUE))&amp;" / 40"</f>
        <v>0 / 40</v>
      </c>
      <c r="C7" s="5" t="str">
        <f>(COUNTIF('Set de base'!B6:B53,TRUE))&amp;" / 40"</f>
        <v>0 / 40</v>
      </c>
      <c r="E7" s="5" t="str">
        <f>(COUNTIF('Set de base'!C6:I53,TRUE))&amp;" / 280"</f>
        <v>0 / 280</v>
      </c>
      <c r="G7" s="5" t="str">
        <f>(COUNTIF('Set de base'!B6:I53,TRUE))&amp;" / 320"</f>
        <v>0 / 320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320</v>
      </c>
      <c r="C12" s="10" t="n">
        <f>COUNTIF('Set de base'!B6:I53,TRUE)</f>
        <v>0</v>
      </c>
      <c r="D12" s="12" t="n">
        <f>(COUNTIF('Set de base'!B6:I53,TRUE))/320</f>
        <v>0</v>
      </c>
    </row>
    <row r="15" ht="25" customHeight="1">
      <c r="A15" s="6" t="inlineStr">
        <is>
          <t xml:space="preserve">Cartes de base par pilote</t>
        </is>
      </c>
    </row>
    <row r="16" ht="24" customHeight="1">
      <c r="A16" s="7" t="inlineStr">
        <is>
          <t xml:space="preserve">Pilote</t>
        </is>
      </c>
      <c r="B16" s="7" t="inlineStr">
        <is>
          <t xml:space="preserve">Cartes de base</t>
        </is>
      </c>
      <c r="C16" s="7" t="inlineStr">
        <is>
          <t xml:space="preserve">Possédées</t>
        </is>
      </c>
      <c r="D16" s="7" t="inlineStr">
        <is>
          <t xml:space="preserve">Progression</t>
        </is>
      </c>
    </row>
    <row r="17" ht="20" customHeight="1">
      <c r="A17" s="15" t="inlineStr">
        <is>
          <t xml:space="preserve">Antonio Giovinazzi</t>
        </is>
      </c>
      <c r="B17" s="10" t="n">
        <v>1</v>
      </c>
      <c r="C17" s="10" t="n">
        <f>IF('Set de base'!B21=TRUE,1,0)</f>
        <v>0</v>
      </c>
      <c r="D17" s="12" t="n">
        <f>(IF('Set de base'!B21=TRUE,1,0))/1</f>
        <v>0</v>
      </c>
    </row>
    <row r="18" ht="20" customHeight="1">
      <c r="A18" s="15" t="inlineStr">
        <is>
          <t xml:space="preserve">Carlos Sainz</t>
        </is>
      </c>
      <c r="B18" s="10" t="n">
        <v>1</v>
      </c>
      <c r="C18" s="10" t="n">
        <f>IF('Set de base'!B17=TRUE,1,0)</f>
        <v>0</v>
      </c>
      <c r="D18" s="12" t="n">
        <f>(IF('Set de base'!B17=TRUE,1,0))/1</f>
        <v>0</v>
      </c>
    </row>
    <row r="19" ht="20" customHeight="1">
      <c r="A19" s="15" t="inlineStr">
        <is>
          <t xml:space="preserve">Charles Leclerc</t>
        </is>
      </c>
      <c r="B19" s="10" t="n">
        <v>1</v>
      </c>
      <c r="C19" s="10" t="n">
        <f>IF('Set de base'!B16=TRUE,1,0)</f>
        <v>0</v>
      </c>
      <c r="D19" s="12" t="n">
        <f>(IF('Set de base'!B16=TRUE,1,0))/1</f>
        <v>0</v>
      </c>
    </row>
    <row r="20" ht="20" customHeight="1">
      <c r="A20" s="15" t="inlineStr">
        <is>
          <t xml:space="preserve">Daniel Ricciardo</t>
        </is>
      </c>
      <c r="B20" s="10" t="n">
        <v>1</v>
      </c>
      <c r="C20" s="10" t="n">
        <f>IF('Set de base'!B10=TRUE,1,0)</f>
        <v>0</v>
      </c>
      <c r="D20" s="12" t="n">
        <f>(IF('Set de base'!B10=TRUE,1,0))/1</f>
        <v>0</v>
      </c>
    </row>
    <row r="21" ht="20" customHeight="1">
      <c r="A21" s="15" t="inlineStr">
        <is>
          <t xml:space="preserve">Esteban Ocon</t>
        </is>
      </c>
      <c r="B21" s="10" t="n">
        <v>1</v>
      </c>
      <c r="C21" s="10" t="n">
        <f>IF('Set de base'!B15=TRUE,1,0)</f>
        <v>0</v>
      </c>
      <c r="D21" s="12" t="n">
        <f>(IF('Set de base'!B15=TRUE,1,0))/1</f>
        <v>0</v>
      </c>
    </row>
    <row r="22" ht="20" customHeight="1">
      <c r="A22" s="15" t="inlineStr">
        <is>
          <t xml:space="preserve">Fernando Alonso</t>
        </is>
      </c>
      <c r="B22" s="10" t="n">
        <v>2</v>
      </c>
      <c r="C22" s="10" t="n">
        <f>IF('Set de base'!B14=TRUE,1,0)+IF('Set de base'!B36=TRUE,1,0)</f>
        <v>0</v>
      </c>
      <c r="D22" s="12" t="n">
        <f>(IF('Set de base'!B14=TRUE,1,0)+IF('Set de base'!B36=TRUE,1,0))/2</f>
        <v>0</v>
      </c>
    </row>
    <row r="23" ht="20" customHeight="1">
      <c r="A23" s="15" t="inlineStr">
        <is>
          <t xml:space="preserve">George Russell</t>
        </is>
      </c>
      <c r="B23" s="10" t="n">
        <v>1</v>
      </c>
      <c r="C23" s="10" t="n">
        <f>IF('Set de base'!B25=TRUE,1,0)</f>
        <v>0</v>
      </c>
      <c r="D23" s="12" t="n">
        <f>(IF('Set de base'!B25=TRUE,1,0))/1</f>
        <v>0</v>
      </c>
    </row>
    <row r="24" ht="20" customHeight="1">
      <c r="A24" s="15" t="inlineStr">
        <is>
          <t xml:space="preserve">Kimi Räikkönen</t>
        </is>
      </c>
      <c r="B24" s="10" t="n">
        <v>3</v>
      </c>
      <c r="C24" s="10" t="n">
        <f>IF('Set de base'!B20=TRUE,1,0)+IF('Set de base'!B33=TRUE,1,0)+IF('Set de base'!B40=TRUE,1,0)</f>
        <v>0</v>
      </c>
      <c r="D24" s="12" t="n">
        <f>(IF('Set de base'!B20=TRUE,1,0)+IF('Set de base'!B33=TRUE,1,0)+IF('Set de base'!B40=TRUE,1,0))/3</f>
        <v>0</v>
      </c>
    </row>
    <row r="25" ht="20" customHeight="1">
      <c r="A25" s="15" t="inlineStr">
        <is>
          <t xml:space="preserve">Lance Stroll</t>
        </is>
      </c>
      <c r="B25" s="10" t="n">
        <v>1</v>
      </c>
      <c r="C25" s="10" t="n">
        <f>IF('Set de base'!B13=TRUE,1,0)</f>
        <v>0</v>
      </c>
      <c r="D25" s="12" t="n">
        <f>(IF('Set de base'!B13=TRUE,1,0))/1</f>
        <v>0</v>
      </c>
    </row>
    <row r="26" ht="20" customHeight="1">
      <c r="A26" s="15" t="inlineStr">
        <is>
          <t xml:space="preserve">Lando Norris</t>
        </is>
      </c>
      <c r="B26" s="10" t="n">
        <v>1</v>
      </c>
      <c r="C26" s="10" t="n">
        <f>IF('Set de base'!B11=TRUE,1,0)</f>
        <v>0</v>
      </c>
      <c r="D26" s="12" t="n">
        <f>(IF('Set de base'!B11=TRUE,1,0))/1</f>
        <v>0</v>
      </c>
    </row>
    <row r="27" ht="20" customHeight="1">
      <c r="A27" s="15" t="inlineStr">
        <is>
          <t xml:space="preserve">Lewis Hamilton</t>
        </is>
      </c>
      <c r="B27" s="10" t="n">
        <v>3</v>
      </c>
      <c r="C27" s="10" t="n">
        <f>IF('Set de base'!B6=TRUE,1,0)+IF('Set de base'!B35=TRUE,1,0)+IF('Set de base'!B39=TRUE,1,0)</f>
        <v>0</v>
      </c>
      <c r="D27" s="12" t="n">
        <f>(IF('Set de base'!B6=TRUE,1,0)+IF('Set de base'!B35=TRUE,1,0)+IF('Set de base'!B39=TRUE,1,0))/3</f>
        <v>0</v>
      </c>
    </row>
    <row r="28" ht="20" customHeight="1">
      <c r="A28" s="15" t="inlineStr">
        <is>
          <t xml:space="preserve">Max Verstappen</t>
        </is>
      </c>
      <c r="B28" s="10" t="n">
        <v>1</v>
      </c>
      <c r="C28" s="10" t="n">
        <f>IF('Set de base'!B9=TRUE,1,0)</f>
        <v>0</v>
      </c>
      <c r="D28" s="12" t="n">
        <f>(IF('Set de base'!B9=TRUE,1,0))/1</f>
        <v>0</v>
      </c>
    </row>
    <row r="29" ht="20" customHeight="1">
      <c r="A29" s="15" t="inlineStr">
        <is>
          <t xml:space="preserve">Mick Schumacher</t>
        </is>
      </c>
      <c r="B29" s="10" t="n">
        <v>2</v>
      </c>
      <c r="C29" s="10" t="n">
        <f>IF('Set de base'!B23=TRUE,1,0)+IF('Set de base'!B29=TRUE,1,0)</f>
        <v>0</v>
      </c>
      <c r="D29" s="12" t="n">
        <f>(IF('Set de base'!B23=TRUE,1,0)+IF('Set de base'!B29=TRUE,1,0))/2</f>
        <v>0</v>
      </c>
    </row>
    <row r="30" ht="20" customHeight="1">
      <c r="A30" s="15" t="inlineStr">
        <is>
          <t xml:space="preserve">Nicholas Latifi</t>
        </is>
      </c>
      <c r="B30" s="10" t="n">
        <v>1</v>
      </c>
      <c r="C30" s="10" t="n">
        <f>IF('Set de base'!B24=TRUE,1,0)</f>
        <v>0</v>
      </c>
      <c r="D30" s="12" t="n">
        <f>(IF('Set de base'!B24=TRUE,1,0))/1</f>
        <v>0</v>
      </c>
    </row>
    <row r="31" ht="20" customHeight="1">
      <c r="A31" s="15" t="inlineStr">
        <is>
          <t xml:space="preserve">Nikita Mazepin</t>
        </is>
      </c>
      <c r="B31" s="10" t="n">
        <v>2</v>
      </c>
      <c r="C31" s="10" t="n">
        <f>IF('Set de base'!B22=TRUE,1,0)+IF('Set de base'!B28=TRUE,1,0)</f>
        <v>0</v>
      </c>
      <c r="D31" s="12" t="n">
        <f>(IF('Set de base'!B22=TRUE,1,0)+IF('Set de base'!B28=TRUE,1,0))/2</f>
        <v>0</v>
      </c>
    </row>
    <row r="32" ht="20" customHeight="1">
      <c r="A32" s="15" t="inlineStr">
        <is>
          <t xml:space="preserve">Pierre Gasly</t>
        </is>
      </c>
      <c r="B32" s="10" t="n">
        <v>1</v>
      </c>
      <c r="C32" s="10" t="n">
        <f>IF('Set de base'!B18=TRUE,1,0)</f>
        <v>0</v>
      </c>
      <c r="D32" s="12" t="n">
        <f>(IF('Set de base'!B18=TRUE,1,0))/1</f>
        <v>0</v>
      </c>
    </row>
    <row r="33" ht="20" customHeight="1">
      <c r="A33" s="15" t="inlineStr">
        <is>
          <t xml:space="preserve">Sebastian Vettel</t>
        </is>
      </c>
      <c r="B33" s="10" t="n">
        <v>2</v>
      </c>
      <c r="C33" s="10" t="n">
        <f>IF('Set de base'!B12=TRUE,1,0)+IF('Set de base'!B34=TRUE,1,0)</f>
        <v>0</v>
      </c>
      <c r="D33" s="12" t="n">
        <f>(IF('Set de base'!B12=TRUE,1,0)+IF('Set de base'!B34=TRUE,1,0))/2</f>
        <v>0</v>
      </c>
    </row>
    <row r="34" ht="20" customHeight="1">
      <c r="A34" s="15" t="inlineStr">
        <is>
          <t xml:space="preserve">Sergio Pérez</t>
        </is>
      </c>
      <c r="B34" s="10" t="n">
        <v>1</v>
      </c>
      <c r="C34" s="10" t="n">
        <f>IF('Set de base'!B8=TRUE,1,0)</f>
        <v>0</v>
      </c>
      <c r="D34" s="12" t="n">
        <f>(IF('Set de base'!B8=TRUE,1,0))/1</f>
        <v>0</v>
      </c>
    </row>
    <row r="35" ht="20" customHeight="1">
      <c r="A35" s="15" t="inlineStr">
        <is>
          <t xml:space="preserve">Valtteri Bottas</t>
        </is>
      </c>
      <c r="B35" s="10" t="n">
        <v>1</v>
      </c>
      <c r="C35" s="10" t="n">
        <f>IF('Set de base'!B7=TRUE,1,0)</f>
        <v>0</v>
      </c>
      <c r="D35" s="12" t="n">
        <f>(IF('Set de base'!B7=TRUE,1,0))/1</f>
        <v>0</v>
      </c>
    </row>
    <row r="36" ht="20" customHeight="1">
      <c r="A36" s="15" t="inlineStr">
        <is>
          <t xml:space="preserve">Yuki Tsunoda</t>
        </is>
      </c>
      <c r="B36" s="10" t="n">
        <v>2</v>
      </c>
      <c r="C36" s="10" t="n">
        <f>IF('Set de base'!B19=TRUE,1,0)+IF('Set de base'!B30=TRUE,1,0)</f>
        <v>0</v>
      </c>
      <c r="D36" s="12" t="n">
        <f>(IF('Set de base'!B19=TRUE,1,0)+IF('Set de base'!B30=TRUE,1,0))/2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5:D15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4" customWidth="1"/>
  </cols>
  <sheetData>
    <row r="1" ht="36" customHeight="1">
      <c r="A1" s="1" t="inlineStr">
        <is>
          <t xml:space="preserve">Topps Lights Out F1 2021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Blue /99</t>
        </is>
      </c>
      <c r="D4" s="7" t="inlineStr">
        <is>
          <t xml:space="preserve">Green /75</t>
        </is>
      </c>
      <c r="E4" s="7" t="inlineStr">
        <is>
          <t xml:space="preserve">Aqua /50</t>
        </is>
      </c>
      <c r="F4" s="7" t="inlineStr">
        <is>
          <t xml:space="preserve">Purple /25</t>
        </is>
      </c>
      <c r="G4" s="7" t="inlineStr">
        <is>
          <t xml:space="preserve">Red /10</t>
        </is>
      </c>
      <c r="H4" s="7" t="inlineStr">
        <is>
          <t xml:space="preserve">Rainbow Foil /5</t>
        </is>
      </c>
      <c r="I4" s="7" t="inlineStr">
        <is>
          <t xml:space="preserve">Gold Frame /1</t>
        </is>
      </c>
      <c r="J4" s="7" t="inlineStr">
        <is>
          <t xml:space="preserve">Progression</t>
        </is>
      </c>
    </row>
    <row r="5" ht="27" customHeight="1">
      <c r="A5" s="8" t="inlineStr">
        <is>
          <t xml:space="preserve">LIGHTS OUT  ·  20 cartes</t>
        </is>
      </c>
      <c r="J5" s="12" t="n">
        <f>COUNTIF(B6:I25,TRUE)/160</f>
        <v>0</v>
      </c>
    </row>
    <row r="6" ht="21" customHeight="1" outlineLevel="1">
      <c r="A6" s="9" t="inlineStr">
        <is>
          <t xml:space="preserve">Lewis Hamilton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2" t="n">
        <f>COUNTIF(B6:I6,TRUE)/8</f>
        <v>0</v>
      </c>
    </row>
    <row r="7" ht="21" customHeight="1" outlineLevel="1">
      <c r="A7" s="9" t="inlineStr">
        <is>
          <t xml:space="preserve">Valtteri Bottas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2" t="n">
        <f>COUNTIF(B7:I7,TRUE)/8</f>
        <v>0</v>
      </c>
    </row>
    <row r="8" ht="21" customHeight="1" outlineLevel="1">
      <c r="A8" s="9" t="inlineStr">
        <is>
          <t xml:space="preserve">Sergio Pérez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2" t="n">
        <f>COUNTIF(B8:I8,TRUE)/8</f>
        <v>0</v>
      </c>
    </row>
    <row r="9" ht="21" customHeight="1" outlineLevel="1">
      <c r="A9" s="9" t="inlineStr">
        <is>
          <t xml:space="preserve">Max Verstappen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2" t="n">
        <f>COUNTIF(B9:I9,TRUE)/8</f>
        <v>0</v>
      </c>
    </row>
    <row r="10" ht="21" customHeight="1" outlineLevel="1">
      <c r="A10" s="9" t="inlineStr">
        <is>
          <t xml:space="preserve">Daniel Ricciardo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2" t="n">
        <f>COUNTIF(B10:I10,TRUE)/8</f>
        <v>0</v>
      </c>
    </row>
    <row r="11" ht="21" customHeight="1" outlineLevel="1">
      <c r="A11" s="9" t="inlineStr">
        <is>
          <t xml:space="preserve">Lando Norris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2" t="n">
        <f>COUNTIF(B11:I11,TRUE)/8</f>
        <v>0</v>
      </c>
    </row>
    <row r="12" ht="21" customHeight="1" outlineLevel="1">
      <c r="A12" s="9" t="inlineStr">
        <is>
          <t xml:space="preserve">Sebastian Vettel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2" t="n">
        <f>COUNTIF(B12:I12,TRUE)/8</f>
        <v>0</v>
      </c>
    </row>
    <row r="13" ht="21" customHeight="1" outlineLevel="1">
      <c r="A13" s="9" t="inlineStr">
        <is>
          <t xml:space="preserve">Lance Stroll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2" t="n">
        <f>COUNTIF(B13:I13,TRUE)/8</f>
        <v>0</v>
      </c>
    </row>
    <row r="14" ht="21" customHeight="1" outlineLevel="1">
      <c r="A14" s="9" t="inlineStr">
        <is>
          <t xml:space="preserve">Fernando Alonso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2" t="n">
        <f>COUNTIF(B14:I14,TRUE)/8</f>
        <v>0</v>
      </c>
    </row>
    <row r="15" ht="21" customHeight="1" outlineLevel="1">
      <c r="A15" s="9" t="inlineStr">
        <is>
          <t xml:space="preserve">Esteban Ocon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2" t="n">
        <f>COUNTIF(B15:I15,TRUE)/8</f>
        <v>0</v>
      </c>
    </row>
    <row r="16" ht="21" customHeight="1" outlineLevel="1">
      <c r="A16" s="9" t="inlineStr">
        <is>
          <t xml:space="preserve">Charles Leclerc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2" t="n">
        <f>COUNTIF(B16:I16,TRUE)/8</f>
        <v>0</v>
      </c>
    </row>
    <row r="17" ht="21" customHeight="1" outlineLevel="1">
      <c r="A17" s="9" t="inlineStr">
        <is>
          <t xml:space="preserve">Carlos Sainz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2" t="n">
        <f>COUNTIF(B17:I17,TRUE)/8</f>
        <v>0</v>
      </c>
    </row>
    <row r="18" ht="21" customHeight="1" outlineLevel="1">
      <c r="A18" s="9" t="inlineStr">
        <is>
          <t xml:space="preserve">Pierre Gasly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2" t="n">
        <f>COUNTIF(B18:I18,TRUE)/8</f>
        <v>0</v>
      </c>
    </row>
    <row r="19" ht="21" customHeight="1" outlineLevel="1">
      <c r="A19" s="9" t="inlineStr">
        <is>
          <t xml:space="preserve">Yuki Tsunoda (RC)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2" t="n">
        <f>COUNTIF(B19:I19,TRUE)/8</f>
        <v>0</v>
      </c>
    </row>
    <row r="20" ht="21" customHeight="1" outlineLevel="1">
      <c r="A20" s="9" t="inlineStr">
        <is>
          <t xml:space="preserve">Kimi Räikkönen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2" t="n">
        <f>COUNTIF(B20:I20,TRUE)/8</f>
        <v>0</v>
      </c>
    </row>
    <row r="21" ht="21" customHeight="1" outlineLevel="1">
      <c r="A21" s="9" t="inlineStr">
        <is>
          <t xml:space="preserve">Antonio Giovinazzi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2" t="n">
        <f>COUNTIF(B21:I21,TRUE)/8</f>
        <v>0</v>
      </c>
    </row>
    <row r="22" ht="21" customHeight="1" outlineLevel="1">
      <c r="A22" s="9" t="inlineStr">
        <is>
          <t xml:space="preserve">Nikita Mazepin (RC)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2" t="n">
        <f>COUNTIF(B22:I22,TRUE)/8</f>
        <v>0</v>
      </c>
    </row>
    <row r="23" ht="21" customHeight="1" outlineLevel="1">
      <c r="A23" s="9" t="inlineStr">
        <is>
          <t xml:space="preserve">Mick Schumacher (RC)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2" t="n">
        <f>COUNTIF(B23:I23,TRUE)/8</f>
        <v>0</v>
      </c>
    </row>
    <row r="24" ht="21" customHeight="1" outlineLevel="1">
      <c r="A24" s="9" t="inlineStr">
        <is>
          <t xml:space="preserve">Nicholas Latifi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2" t="n">
        <f>COUNTIF(B24:I24,TRUE)/8</f>
        <v>0</v>
      </c>
    </row>
    <row r="25" ht="21" customHeight="1" outlineLevel="1">
      <c r="A25" s="9" t="inlineStr">
        <is>
          <t xml:space="preserve">George Russell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2" t="n">
        <f>COUNTIF(B25:I25,TRUE)/8</f>
        <v>0</v>
      </c>
    </row>
    <row r="26" ht="7" customHeight="1"/>
    <row r="27" ht="27" customHeight="1">
      <c r="A27" s="8" t="inlineStr">
        <is>
          <t xml:space="preserve">ROOKIE RACE  ·  3 cartes</t>
        </is>
      </c>
      <c r="J27" s="12" t="n">
        <f>COUNTIF(B28:I30,TRUE)/24</f>
        <v>0</v>
      </c>
    </row>
    <row r="28" ht="21" customHeight="1" outlineLevel="1">
      <c r="A28" s="9" t="inlineStr">
        <is>
          <t xml:space="preserve">Nikita Mazepin (RC)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2" t="n">
        <f>COUNTIF(B28:I28,TRUE)/8</f>
        <v>0</v>
      </c>
    </row>
    <row r="29" ht="21" customHeight="1" outlineLevel="1">
      <c r="A29" s="9" t="inlineStr">
        <is>
          <t xml:space="preserve">Mick Schumacher (RC)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2" t="n">
        <f>COUNTIF(B29:I29,TRUE)/8</f>
        <v>0</v>
      </c>
    </row>
    <row r="30" ht="21" customHeight="1" outlineLevel="1">
      <c r="A30" s="9" t="inlineStr">
        <is>
          <t xml:space="preserve">Yuki Tsunoda (RC)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2" t="n">
        <f>COUNTIF(B30:I30,TRUE)/8</f>
        <v>0</v>
      </c>
    </row>
    <row r="31" ht="7" customHeight="1"/>
    <row r="32" ht="27" customHeight="1">
      <c r="A32" s="8" t="inlineStr">
        <is>
          <t xml:space="preserve">FIA FORMULA 1 DRIVERS’ WORLD CHAMPION  ·  4 cartes</t>
        </is>
      </c>
      <c r="J32" s="12" t="n">
        <f>COUNTIF(B33:I36,TRUE)/32</f>
        <v>0</v>
      </c>
    </row>
    <row r="33" ht="21" customHeight="1" outlineLevel="1">
      <c r="A33" s="9" t="inlineStr">
        <is>
          <t xml:space="preserve">Kimi Räikkönen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2" t="n">
        <f>COUNTIF(B33:I33,TRUE)/8</f>
        <v>0</v>
      </c>
    </row>
    <row r="34" ht="21" customHeight="1" outlineLevel="1">
      <c r="A34" s="9" t="inlineStr">
        <is>
          <t xml:space="preserve">Sebastian Vettel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2" t="n">
        <f>COUNTIF(B34:I34,TRUE)/8</f>
        <v>0</v>
      </c>
    </row>
    <row r="35" ht="21" customHeight="1" outlineLevel="1">
      <c r="A35" s="9" t="inlineStr">
        <is>
          <t xml:space="preserve">Lewis Hamilton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2" t="n">
        <f>COUNTIF(B35:I35,TRUE)/8</f>
        <v>0</v>
      </c>
    </row>
    <row r="36" ht="21" customHeight="1" outlineLevel="1">
      <c r="A36" s="9" t="inlineStr">
        <is>
          <t xml:space="preserve">Fernando Alonso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2" t="n">
        <f>COUNTIF(B36:I36,TRUE)/8</f>
        <v>0</v>
      </c>
    </row>
    <row r="37" ht="7" customHeight="1"/>
    <row r="38" ht="27" customHeight="1">
      <c r="A38" s="8" t="inlineStr">
        <is>
          <t xml:space="preserve">RECORD BREAKERS  ·  3 cartes</t>
        </is>
      </c>
      <c r="J38" s="12" t="n">
        <f>COUNTIF(B39:I41,TRUE)/24</f>
        <v>0</v>
      </c>
    </row>
    <row r="39" ht="21" customHeight="1" outlineLevel="1">
      <c r="A39" s="9" t="inlineStr">
        <is>
          <t xml:space="preserve">Lewis Hamilton</t>
        </is>
      </c>
      <c r="B39" s="11" t="b">
        <v>0</v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2" t="n">
        <f>COUNTIF(B39:I39,TRUE)/8</f>
        <v>0</v>
      </c>
    </row>
    <row r="40" ht="21" customHeight="1" outlineLevel="1">
      <c r="A40" s="9" t="inlineStr">
        <is>
          <t xml:space="preserve">Kimi Räikkönen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2" t="n">
        <f>COUNTIF(B40:I40,TRUE)/8</f>
        <v>0</v>
      </c>
    </row>
    <row r="41" ht="21" customHeight="1" outlineLevel="1">
      <c r="A41" s="9" t="inlineStr">
        <is>
          <t xml:space="preserve">Alpine F1 Team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2" t="n">
        <f>COUNTIF(B41:I41,TRUE)/8</f>
        <v>0</v>
      </c>
    </row>
    <row r="42" ht="7" customHeight="1"/>
    <row r="43" ht="27" customHeight="1">
      <c r="A43" s="8" t="inlineStr">
        <is>
          <t xml:space="preserve">POWERTRAIN  ·  10 cartes</t>
        </is>
      </c>
      <c r="J43" s="12" t="n">
        <f>COUNTIF(B44:I53,TRUE)/80</f>
        <v>0</v>
      </c>
    </row>
    <row r="44" ht="21" customHeight="1" outlineLevel="1">
      <c r="A44" s="9" t="inlineStr">
        <is>
          <t xml:space="preserve">Mercedes-AMG Petronas Formula One Team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2" t="n">
        <f>COUNTIF(B44:I44,TRUE)/8</f>
        <v>0</v>
      </c>
    </row>
    <row r="45" ht="21" customHeight="1" outlineLevel="1">
      <c r="A45" s="9" t="inlineStr">
        <is>
          <t xml:space="preserve">Scuderia Ferrari</t>
        </is>
      </c>
      <c r="B45" s="11" t="b">
        <v>0</v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2" t="n">
        <f>COUNTIF(B45:I45,TRUE)/8</f>
        <v>0</v>
      </c>
    </row>
    <row r="46" ht="21" customHeight="1" outlineLevel="1">
      <c r="A46" s="9" t="inlineStr">
        <is>
          <t xml:space="preserve">Scuderia AlphaTauri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2" t="n">
        <f>COUNTIF(B46:I46,TRUE)/8</f>
        <v>0</v>
      </c>
    </row>
    <row r="47" ht="21" customHeight="1" outlineLevel="1">
      <c r="A47" s="9" t="inlineStr">
        <is>
          <t xml:space="preserve">McLaren F1 Team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2" t="n">
        <f>COUNTIF(B47:I47,TRUE)/8</f>
        <v>0</v>
      </c>
    </row>
    <row r="48" ht="21" customHeight="1" outlineLevel="1">
      <c r="A48" s="9" t="inlineStr">
        <is>
          <t xml:space="preserve">Red Bull Racing Honda</t>
        </is>
      </c>
      <c r="B48" s="11" t="b">
        <v>0</v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2" t="n">
        <f>COUNTIF(B48:I48,TRUE)/8</f>
        <v>0</v>
      </c>
    </row>
    <row r="49" ht="21" customHeight="1" outlineLevel="1">
      <c r="A49" s="9" t="inlineStr">
        <is>
          <t xml:space="preserve">Williams Racing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2" t="n">
        <f>COUNTIF(B49:I49,TRUE)/8</f>
        <v>0</v>
      </c>
    </row>
    <row r="50" ht="21" customHeight="1" outlineLevel="1">
      <c r="A50" s="9" t="inlineStr">
        <is>
          <t xml:space="preserve">Alpine F1 Team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2" t="n">
        <f>COUNTIF(B50:I50,TRUE)/8</f>
        <v>0</v>
      </c>
    </row>
    <row r="51" ht="21" customHeight="1" outlineLevel="1">
      <c r="A51" s="9" t="inlineStr">
        <is>
          <t xml:space="preserve">Aston Martin Cognizant Formula One Team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2" t="n">
        <f>COUNTIF(B51:I51,TRUE)/8</f>
        <v>0</v>
      </c>
    </row>
    <row r="52" ht="21" customHeight="1" outlineLevel="1">
      <c r="A52" s="9" t="inlineStr">
        <is>
          <t xml:space="preserve">Alfa Romeo Racing ORLEN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2" t="n">
        <f>COUNTIF(B52:I52,TRUE)/8</f>
        <v>0</v>
      </c>
    </row>
    <row r="53" ht="21" customHeight="1" outlineLevel="1">
      <c r="A53" s="9" t="inlineStr">
        <is>
          <t xml:space="preserve">Uralkali Haas F1 Team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2" t="n">
        <f>COUNTIF(B53:I53,TRUE)/8</f>
        <v>0</v>
      </c>
    </row>
    <row r="54" ht="7" customHeight="1"/>
  </sheetData>
  <mergeCells count="8">
    <mergeCell ref="A1:J1"/>
    <mergeCell ref="A2:J2"/>
    <mergeCell ref="A3:J3"/>
    <mergeCell ref="A5:I5"/>
    <mergeCell ref="A27:I27"/>
    <mergeCell ref="A32:I32"/>
    <mergeCell ref="A38:I38"/>
    <mergeCell ref="A43:I43"/>
  </mergeCells>
  <dataValidations count="40">
    <dataValidation sqref="B6 C6 D6 E6 F6 G6 H6 I6"/>
    <dataValidation sqref="B7 C7 D7 E7 F7 G7 H7 I7"/>
    <dataValidation sqref="B8 C8 D8 E8 F8 G8 H8 I8"/>
    <dataValidation sqref="B9 C9 D9 E9 F9 G9 H9 I9"/>
    <dataValidation sqref="B10 C10 D10 E10 F10 G10 H10 I10"/>
    <dataValidation sqref="B11 C11 D11 E11 F11 G11 H11 I11"/>
    <dataValidation sqref="B12 C12 D12 E12 F12 G12 H12 I12"/>
    <dataValidation sqref="B13 C13 D13 E13 F13 G13 H13 I13"/>
    <dataValidation sqref="B14 C14 D14 E14 F14 G14 H14 I14"/>
    <dataValidation sqref="B15 C15 D15 E15 F15 G15 H15 I15"/>
    <dataValidation sqref="B16 C16 D16 E16 F16 G16 H16 I16"/>
    <dataValidation sqref="B17 C17 D17 E17 F17 G17 H17 I17"/>
    <dataValidation sqref="B18 C18 D18 E18 F18 G18 H18 I18"/>
    <dataValidation sqref="B19 C19 D19 E19 F19 G19 H19 I19"/>
    <dataValidation sqref="B20 C20 D20 E20 F20 G20 H20 I20"/>
    <dataValidation sqref="B21 C21 D21 E21 F21 G21 H21 I21"/>
    <dataValidation sqref="B22 C22 D22 E22 F22 G22 H22 I22"/>
    <dataValidation sqref="B23 C23 D23 E23 F23 G23 H23 I23"/>
    <dataValidation sqref="B24 C24 D24 E24 F24 G24 H24 I24"/>
    <dataValidation sqref="B25 C25 D25 E25 F25 G25 H25 I25"/>
    <dataValidation sqref="B28 C28 D28 E28 F28 G28 H28 I28"/>
    <dataValidation sqref="B29 C29 D29 E29 F29 G29 H29 I29"/>
    <dataValidation sqref="B30 C30 D30 E30 F30 G30 H30 I30"/>
    <dataValidation sqref="B33 C33 D33 E33 F33 G33 H33 I33"/>
    <dataValidation sqref="B34 C34 D34 E34 F34 G34 H34 I34"/>
    <dataValidation sqref="B35 C35 D35 E35 F35 G35 H35 I35"/>
    <dataValidation sqref="B36 C36 D36 E36 F36 G36 H36 I36"/>
    <dataValidation sqref="B39 C39 D39 E39 F39 G39 H39 I39"/>
    <dataValidation sqref="B40 C40 D40 E40 F40 G40 H40 I40"/>
    <dataValidation sqref="B41 C41 D41 E41 F41 G41 H41 I41"/>
    <dataValidation sqref="B44 C44 D44 E44 F44 G44 H44 I44"/>
    <dataValidation sqref="B45 C45 D45 E45 F45 G45 H45 I45"/>
    <dataValidation sqref="B46 C46 D46 E46 F46 G46 H46 I46"/>
    <dataValidation sqref="B47 C47 D47 E47 F47 G47 H47 I47"/>
    <dataValidation sqref="B48 C48 D48 E48 F48 G48 H48 I48"/>
    <dataValidation sqref="B49 C49 D49 E49 F49 G49 H49 I49"/>
    <dataValidation sqref="B50 C50 D50 E50 F50 G50 H50 I50"/>
    <dataValidation sqref="B51 C51 D51 E51 F51 G51 H51 I51"/>
    <dataValidation sqref="B52 C52 D52 E52 F52 G52 H52 I52"/>
    <dataValidation sqref="B53 C53 D53 E53 F53 G53 H53 I53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2" baseType="lpstr">
      <vt:lpstr>Aperçu</vt:lpstr>
      <vt:lpstr>Set de base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2026-09-23T11:51:42Z</dcterms:created>
  <dcterms:modified xsi:type="dcterms:W3CDTF">2026-09-23T11:51:42Z</dcterms:modified>
  <dc:title>Topps Lights Out F1 2021</dc:title>
</cp:coreProperties>
</file>