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Inserts" sheetId="3" r:id="rId3"/>
    <sheet name="Autographes" sheetId="4" r:id="rId4"/>
    <sheet name="Autographes &amp; Reliques" sheetId="5" r:id="rId5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Chrome F1 2026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base'!C6:C208,TRUE))/183</f>
        <v>0</v>
      </c>
      <c r="C5" s="4" t="n">
        <f>(COUNTIF('Set de base'!C6:C208,TRUE)+COUNTIF('Inserts'!C6:C274,TRUE)+COUNTIF('Autographes'!C6:C151,TRUE)+COUNTIF('Autographes &amp; Reliques'!C6:C6,TRUE))/565</f>
        <v>0</v>
      </c>
      <c r="E5" s="4" t="n">
        <f>0</f>
        <v>0</v>
      </c>
      <c r="G5" s="4" t="n">
        <f>(COUNTIF('Set de base'!C6:C208,TRUE)+COUNTIF('Inserts'!C6:C274,TRUE)+COUNTIF('Autographes'!C6:C151,TRUE)+COUNTIF('Autographes &amp; Reliques'!C6:C6,TRUE))/565</f>
        <v>0</v>
      </c>
    </row>
    <row r="6" ht="25" customHeight="1"/>
    <row r="7" ht="20" customHeight="1">
      <c r="A7" s="5" t="str">
        <f>(COUNTIF('Set de base'!C6:C208,TRUE))&amp;" / 183"</f>
        <v>0 / 183</v>
      </c>
      <c r="C7" s="5" t="str">
        <f>(COUNTIF('Set de base'!C6:C208,TRUE)+COUNTIF('Inserts'!C6:C274,TRUE)+COUNTIF('Autographes'!C6:C151,TRUE)+COUNTIF('Autographes &amp; Reliques'!C6:C6,TRUE))&amp;" / 565"</f>
        <v>0 / 565</v>
      </c>
      <c r="E7" s="5" t="str">
        <f>(0)&amp;" / 0"</f>
        <v>0 / 0</v>
      </c>
      <c r="G7" s="5" t="str">
        <f>(COUNTIF('Set de base'!C6:C208,TRUE)+COUNTIF('Inserts'!C6:C274,TRUE)+COUNTIF('Autographes'!C6:C151,TRUE)+COUNTIF('Autographes &amp; Reliques'!C6:C6,TRUE))&amp;" / 565"</f>
        <v>0 / 565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183</v>
      </c>
      <c r="C12" s="10" t="n">
        <f>COUNTIF('Set de base'!C6:C208,TRUE)</f>
        <v>0</v>
      </c>
      <c r="D12" s="12" t="n">
        <f>(COUNTIF('Set de base'!C6:C208,TRUE))/183</f>
        <v>0</v>
      </c>
    </row>
    <row r="13" ht="21" customHeight="1">
      <c r="A13" s="15" t="inlineStr">
        <is>
          <t xml:space="preserve">Inserts</t>
        </is>
      </c>
      <c r="B13" s="10" t="n">
        <v>241</v>
      </c>
      <c r="C13" s="10" t="n">
        <f>COUNTIF('Inserts'!C6:C274,TRUE)</f>
        <v>0</v>
      </c>
      <c r="D13" s="12" t="n">
        <f>(COUNTIF('Inserts'!C6:C274,TRUE))/241</f>
        <v>0</v>
      </c>
    </row>
    <row r="14" ht="21" customHeight="1">
      <c r="A14" s="15" t="inlineStr">
        <is>
          <t xml:space="preserve">Autographes</t>
        </is>
      </c>
      <c r="B14" s="10" t="n">
        <v>140</v>
      </c>
      <c r="C14" s="10" t="n">
        <f>COUNTIF('Autographes'!C6:C151,TRUE)</f>
        <v>0</v>
      </c>
      <c r="D14" s="12" t="n">
        <f>(COUNTIF('Autographes'!C6:C151,TRUE))/140</f>
        <v>0</v>
      </c>
    </row>
    <row r="15" ht="21" customHeight="1">
      <c r="A15" s="15" t="inlineStr">
        <is>
          <t xml:space="preserve">Autographes &amp; Reliques</t>
        </is>
      </c>
      <c r="B15" s="10" t="n">
        <v>1</v>
      </c>
      <c r="C15" s="10" t="n">
        <f>COUNTIF('Autographes &amp; Reliques'!C6:C6,TRUE)</f>
        <v>0</v>
      </c>
      <c r="D15" s="12" t="n">
        <f>(COUNTIF('Autographes &amp; Reliques'!C6:C6,TRUE))/1</f>
        <v>0</v>
      </c>
    </row>
    <row r="18" ht="25" customHeight="1">
      <c r="A18" s="6" t="inlineStr">
        <is>
          <t xml:space="preserve">Cartes de base par pilote</t>
        </is>
      </c>
    </row>
    <row r="19" ht="24" customHeight="1">
      <c r="A19" s="7" t="inlineStr">
        <is>
          <t xml:space="preserve">Pilote</t>
        </is>
      </c>
      <c r="B19" s="7" t="inlineStr">
        <is>
          <t xml:space="preserve">Cartes de base</t>
        </is>
      </c>
      <c r="C19" s="7" t="inlineStr">
        <is>
          <t xml:space="preserve">Possédées</t>
        </is>
      </c>
      <c r="D19" s="7" t="inlineStr">
        <is>
          <t xml:space="preserve">Progression</t>
        </is>
      </c>
    </row>
    <row r="20" ht="20" customHeight="1">
      <c r="A20" s="15" t="inlineStr">
        <is>
          <t xml:space="preserve">Lando Norris</t>
        </is>
      </c>
      <c r="B20" s="10" t="n">
        <v>13</v>
      </c>
      <c r="C20" s="10" t="n">
        <f>IF('Set de base'!C6=TRUE,1,0)+IF('Set de base'!C83=TRUE,1,0)+IF('Set de base'!C107=TRUE,1,0)+IF('Set de base'!C114=TRUE,1,0)+IF('Set de base'!C117=TRUE,1,0)+IF('Set de base'!C118=TRUE,1,0)+IF('Set de base'!C120=TRUE,1,0)+IF('Set de base'!C126=TRUE,1,0)+IF('Set de base'!C127=TRUE,1,0)+IF('Set de base'!C133=TRUE,1,0)+IF('Set de base'!C150=TRUE,1,0)+IF('Set de base'!C151=TRUE,1,0)+IF('Set de base'!C172=TRUE,1,0)</f>
        <v>0</v>
      </c>
      <c r="D20" s="12" t="n">
        <f>(IF('Set de base'!C6=TRUE,1,0)+IF('Set de base'!C83=TRUE,1,0)+IF('Set de base'!C107=TRUE,1,0)+IF('Set de base'!C114=TRUE,1,0)+IF('Set de base'!C117=TRUE,1,0)+IF('Set de base'!C118=TRUE,1,0)+IF('Set de base'!C120=TRUE,1,0)+IF('Set de base'!C126=TRUE,1,0)+IF('Set de base'!C127=TRUE,1,0)+IF('Set de base'!C133=TRUE,1,0)+IF('Set de base'!C150=TRUE,1,0)+IF('Set de base'!C151=TRUE,1,0)+IF('Set de base'!C172=TRUE,1,0))/13</f>
        <v>0</v>
      </c>
    </row>
    <row r="21" ht="20" customHeight="1">
      <c r="A21" s="15" t="inlineStr">
        <is>
          <t xml:space="preserve">Oscar Piastri</t>
        </is>
      </c>
      <c r="B21" s="10" t="n">
        <v>11</v>
      </c>
      <c r="C21" s="10" t="n">
        <f>IF('Set de base'!C7=TRUE,1,0)+IF('Set de base'!C84=TRUE,1,0)+IF('Set de base'!C108=TRUE,1,0)+IF('Set de base'!C110=TRUE,1,0)+IF('Set de base'!C111=TRUE,1,0)+IF('Set de base'!C112=TRUE,1,0)+IF('Set de base'!C115=TRUE,1,0)+IF('Set de base'!C119=TRUE,1,0)+IF('Set de base'!C121=TRUE,1,0)+IF('Set de base'!C134=TRUE,1,0)+IF('Set de base'!C172=TRUE,1,0)</f>
        <v>0</v>
      </c>
      <c r="D21" s="12" t="n">
        <f>(IF('Set de base'!C7=TRUE,1,0)+IF('Set de base'!C84=TRUE,1,0)+IF('Set de base'!C108=TRUE,1,0)+IF('Set de base'!C110=TRUE,1,0)+IF('Set de base'!C111=TRUE,1,0)+IF('Set de base'!C112=TRUE,1,0)+IF('Set de base'!C115=TRUE,1,0)+IF('Set de base'!C119=TRUE,1,0)+IF('Set de base'!C121=TRUE,1,0)+IF('Set de base'!C134=TRUE,1,0)+IF('Set de base'!C172=TRUE,1,0))/11</f>
        <v>0</v>
      </c>
    </row>
    <row r="22" ht="20" customHeight="1">
      <c r="A22" s="15" t="inlineStr">
        <is>
          <t xml:space="preserve">George Russell</t>
        </is>
      </c>
      <c r="B22" s="10" t="n">
        <v>5</v>
      </c>
      <c r="C22" s="10" t="n">
        <f>IF('Set de base'!C8=TRUE,1,0)+IF('Set de base'!C85=TRUE,1,0)+IF('Set de base'!C116=TRUE,1,0)+IF('Set de base'!C124=TRUE,1,0)+IF('Set de base'!C173=TRUE,1,0)</f>
        <v>0</v>
      </c>
      <c r="D22" s="12" t="n">
        <f>(IF('Set de base'!C8=TRUE,1,0)+IF('Set de base'!C85=TRUE,1,0)+IF('Set de base'!C116=TRUE,1,0)+IF('Set de base'!C124=TRUE,1,0)+IF('Set de base'!C173=TRUE,1,0))/5</f>
        <v>0</v>
      </c>
    </row>
    <row r="23" ht="20" customHeight="1">
      <c r="A23" s="15" t="inlineStr">
        <is>
          <t xml:space="preserve">Kimi Antonelli</t>
        </is>
      </c>
      <c r="B23" s="10" t="n">
        <v>4</v>
      </c>
      <c r="C23" s="10" t="n">
        <f>IF('Set de base'!C9=TRUE,1,0)+IF('Set de base'!C86=TRUE,1,0)+IF('Set de base'!C137=TRUE,1,0)+IF('Set de base'!C173=TRUE,1,0)</f>
        <v>0</v>
      </c>
      <c r="D23" s="12" t="n">
        <f>(IF('Set de base'!C9=TRUE,1,0)+IF('Set de base'!C86=TRUE,1,0)+IF('Set de base'!C137=TRUE,1,0)+IF('Set de base'!C173=TRUE,1,0))/4</f>
        <v>0</v>
      </c>
    </row>
    <row r="24" ht="20" customHeight="1">
      <c r="A24" s="15" t="inlineStr">
        <is>
          <t xml:space="preserve">Max Verstappen</t>
        </is>
      </c>
      <c r="B24" s="10" t="n">
        <v>15</v>
      </c>
      <c r="C24" s="10" t="n">
        <f>IF('Set de base'!C10=TRUE,1,0)+IF('Set de base'!C87=TRUE,1,0)+IF('Set de base'!C109=TRUE,1,0)+IF('Set de base'!C113=TRUE,1,0)+IF('Set de base'!C122=TRUE,1,0)+IF('Set de base'!C123=TRUE,1,0)+IF('Set de base'!C125=TRUE,1,0)+IF('Set de base'!C128=TRUE,1,0)+IF('Set de base'!C129=TRUE,1,0)+IF('Set de base'!C130=TRUE,1,0)+IF('Set de base'!C135=TRUE,1,0)+IF('Set de base'!C142=TRUE,1,0)+IF('Set de base'!C146=TRUE,1,0)+IF('Set de base'!C147=TRUE,1,0)+IF('Set de base'!C174=TRUE,1,0)</f>
        <v>0</v>
      </c>
      <c r="D24" s="12" t="n">
        <f>(IF('Set de base'!C10=TRUE,1,0)+IF('Set de base'!C87=TRUE,1,0)+IF('Set de base'!C109=TRUE,1,0)+IF('Set de base'!C113=TRUE,1,0)+IF('Set de base'!C122=TRUE,1,0)+IF('Set de base'!C123=TRUE,1,0)+IF('Set de base'!C125=TRUE,1,0)+IF('Set de base'!C128=TRUE,1,0)+IF('Set de base'!C129=TRUE,1,0)+IF('Set de base'!C130=TRUE,1,0)+IF('Set de base'!C135=TRUE,1,0)+IF('Set de base'!C142=TRUE,1,0)+IF('Set de base'!C146=TRUE,1,0)+IF('Set de base'!C147=TRUE,1,0)+IF('Set de base'!C174=TRUE,1,0))/15</f>
        <v>0</v>
      </c>
    </row>
    <row r="25" ht="20" customHeight="1">
      <c r="A25" s="15" t="inlineStr">
        <is>
          <t xml:space="preserve">Isack Hadjar</t>
        </is>
      </c>
      <c r="B25" s="10" t="n">
        <v>4</v>
      </c>
      <c r="C25" s="10" t="n">
        <f>IF('Set de base'!C11=TRUE,1,0)+IF('Set de base'!C88=TRUE,1,0)+IF('Set de base'!C141=TRUE,1,0)+IF('Set de base'!C174=TRUE,1,0)</f>
        <v>0</v>
      </c>
      <c r="D25" s="12" t="n">
        <f>(IF('Set de base'!C11=TRUE,1,0)+IF('Set de base'!C88=TRUE,1,0)+IF('Set de base'!C141=TRUE,1,0)+IF('Set de base'!C174=TRUE,1,0))/4</f>
        <v>0</v>
      </c>
    </row>
    <row r="26" ht="20" customHeight="1">
      <c r="A26" s="15" t="inlineStr">
        <is>
          <t xml:space="preserve">Charles Leclerc</t>
        </is>
      </c>
      <c r="B26" s="10" t="n">
        <v>4</v>
      </c>
      <c r="C26" s="10" t="n">
        <f>IF('Set de base'!C12=TRUE,1,0)+IF('Set de base'!C89=TRUE,1,0)+IF('Set de base'!C136=TRUE,1,0)+IF('Set de base'!C175=TRUE,1,0)</f>
        <v>0</v>
      </c>
      <c r="D26" s="12" t="n">
        <f>(IF('Set de base'!C12=TRUE,1,0)+IF('Set de base'!C89=TRUE,1,0)+IF('Set de base'!C136=TRUE,1,0)+IF('Set de base'!C175=TRUE,1,0))/4</f>
        <v>0</v>
      </c>
    </row>
    <row r="27" ht="20" customHeight="1">
      <c r="A27" s="15" t="inlineStr">
        <is>
          <t xml:space="preserve">Lewis Hamilton</t>
        </is>
      </c>
      <c r="B27" s="10" t="n">
        <v>4</v>
      </c>
      <c r="C27" s="10" t="n">
        <f>IF('Set de base'!C13=TRUE,1,0)+IF('Set de base'!C90=TRUE,1,0)+IF('Set de base'!C139=TRUE,1,0)+IF('Set de base'!C175=TRUE,1,0)</f>
        <v>0</v>
      </c>
      <c r="D27" s="12" t="n">
        <f>(IF('Set de base'!C13=TRUE,1,0)+IF('Set de base'!C90=TRUE,1,0)+IF('Set de base'!C139=TRUE,1,0)+IF('Set de base'!C175=TRUE,1,0))/4</f>
        <v>0</v>
      </c>
    </row>
    <row r="28" ht="20" customHeight="1">
      <c r="A28" s="15" t="inlineStr">
        <is>
          <t xml:space="preserve">Alex Albon</t>
        </is>
      </c>
      <c r="B28" s="10" t="n">
        <v>3</v>
      </c>
      <c r="C28" s="10" t="n">
        <f>IF('Set de base'!C14=TRUE,1,0)+IF('Set de base'!C91=TRUE,1,0)+IF('Set de base'!C176=TRUE,1,0)</f>
        <v>0</v>
      </c>
      <c r="D28" s="12" t="n">
        <f>(IF('Set de base'!C14=TRUE,1,0)+IF('Set de base'!C91=TRUE,1,0)+IF('Set de base'!C176=TRUE,1,0))/3</f>
        <v>0</v>
      </c>
    </row>
    <row r="29" ht="20" customHeight="1">
      <c r="A29" s="15" t="inlineStr">
        <is>
          <t xml:space="preserve">Carlos Sainz</t>
        </is>
      </c>
      <c r="B29" s="10" t="n">
        <v>4</v>
      </c>
      <c r="C29" s="10" t="n">
        <f>IF('Set de base'!C15=TRUE,1,0)+IF('Set de base'!C92=TRUE,1,0)+IF('Set de base'!C143=TRUE,1,0)+IF('Set de base'!C176=TRUE,1,0)</f>
        <v>0</v>
      </c>
      <c r="D29" s="12" t="n">
        <f>(IF('Set de base'!C15=TRUE,1,0)+IF('Set de base'!C92=TRUE,1,0)+IF('Set de base'!C143=TRUE,1,0)+IF('Set de base'!C176=TRUE,1,0))/4</f>
        <v>0</v>
      </c>
    </row>
    <row r="30" ht="20" customHeight="1">
      <c r="A30" s="15" t="inlineStr">
        <is>
          <t xml:space="preserve">Liam Lawson</t>
        </is>
      </c>
      <c r="B30" s="10" t="n">
        <v>3</v>
      </c>
      <c r="C30" s="10" t="n">
        <f>IF('Set de base'!C16=TRUE,1,0)+IF('Set de base'!C93=TRUE,1,0)+IF('Set de base'!C177=TRUE,1,0)</f>
        <v>0</v>
      </c>
      <c r="D30" s="12" t="n">
        <f>(IF('Set de base'!C16=TRUE,1,0)+IF('Set de base'!C93=TRUE,1,0)+IF('Set de base'!C177=TRUE,1,0))/3</f>
        <v>0</v>
      </c>
    </row>
    <row r="31" ht="20" customHeight="1">
      <c r="A31" s="15" t="inlineStr">
        <is>
          <t xml:space="preserve">Arvid Lindblad</t>
        </is>
      </c>
      <c r="B31" s="10" t="n">
        <v>3</v>
      </c>
      <c r="C31" s="10" t="n">
        <f>IF('Set de base'!C17=TRUE,1,0)+IF('Set de base'!C94=TRUE,1,0)+IF('Set de base'!C177=TRUE,1,0)</f>
        <v>0</v>
      </c>
      <c r="D31" s="12" t="n">
        <f>(IF('Set de base'!C17=TRUE,1,0)+IF('Set de base'!C94=TRUE,1,0)+IF('Set de base'!C177=TRUE,1,0))/3</f>
        <v>0</v>
      </c>
    </row>
    <row r="32" ht="20" customHeight="1">
      <c r="A32" s="15" t="inlineStr">
        <is>
          <t xml:space="preserve">Fernando Alonso</t>
        </is>
      </c>
      <c r="B32" s="10" t="n">
        <v>4</v>
      </c>
      <c r="C32" s="10" t="n">
        <f>IF('Set de base'!C18=TRUE,1,0)+IF('Set de base'!C95=TRUE,1,0)+IF('Set de base'!C144=TRUE,1,0)+IF('Set de base'!C178=TRUE,1,0)</f>
        <v>0</v>
      </c>
      <c r="D32" s="12" t="n">
        <f>(IF('Set de base'!C18=TRUE,1,0)+IF('Set de base'!C95=TRUE,1,0)+IF('Set de base'!C144=TRUE,1,0)+IF('Set de base'!C178=TRUE,1,0))/4</f>
        <v>0</v>
      </c>
    </row>
    <row r="33" ht="20" customHeight="1">
      <c r="A33" s="15" t="inlineStr">
        <is>
          <t xml:space="preserve">Lance Stroll</t>
        </is>
      </c>
      <c r="B33" s="10" t="n">
        <v>3</v>
      </c>
      <c r="C33" s="10" t="n">
        <f>IF('Set de base'!C19=TRUE,1,0)+IF('Set de base'!C96=TRUE,1,0)+IF('Set de base'!C178=TRUE,1,0)</f>
        <v>0</v>
      </c>
      <c r="D33" s="12" t="n">
        <f>(IF('Set de base'!C19=TRUE,1,0)+IF('Set de base'!C96=TRUE,1,0)+IF('Set de base'!C178=TRUE,1,0))/3</f>
        <v>0</v>
      </c>
    </row>
    <row r="34" ht="20" customHeight="1">
      <c r="A34" s="15" t="inlineStr">
        <is>
          <t xml:space="preserve">Oliver Bearman</t>
        </is>
      </c>
      <c r="B34" s="10" t="n">
        <v>4</v>
      </c>
      <c r="C34" s="10" t="n">
        <f>IF('Set de base'!C20=TRUE,1,0)+IF('Set de base'!C97=TRUE,1,0)+IF('Set de base'!C145=TRUE,1,0)+IF('Set de base'!C179=TRUE,1,0)</f>
        <v>0</v>
      </c>
      <c r="D34" s="12" t="n">
        <f>(IF('Set de base'!C20=TRUE,1,0)+IF('Set de base'!C97=TRUE,1,0)+IF('Set de base'!C145=TRUE,1,0)+IF('Set de base'!C179=TRUE,1,0))/4</f>
        <v>0</v>
      </c>
    </row>
    <row r="35" ht="20" customHeight="1">
      <c r="A35" s="15" t="inlineStr">
        <is>
          <t xml:space="preserve">Esteban Ocon</t>
        </is>
      </c>
      <c r="B35" s="10" t="n">
        <v>3</v>
      </c>
      <c r="C35" s="10" t="n">
        <f>IF('Set de base'!C21=TRUE,1,0)+IF('Set de base'!C98=TRUE,1,0)+IF('Set de base'!C179=TRUE,1,0)</f>
        <v>0</v>
      </c>
      <c r="D35" s="12" t="n">
        <f>(IF('Set de base'!C21=TRUE,1,0)+IF('Set de base'!C98=TRUE,1,0)+IF('Set de base'!C179=TRUE,1,0))/3</f>
        <v>0</v>
      </c>
    </row>
    <row r="36" ht="20" customHeight="1">
      <c r="A36" s="15" t="inlineStr">
        <is>
          <t xml:space="preserve">Nico Hülkenberg</t>
        </is>
      </c>
      <c r="B36" s="10" t="n">
        <v>4</v>
      </c>
      <c r="C36" s="10" t="n">
        <f>IF('Set de base'!C22=TRUE,1,0)+IF('Set de base'!C99=TRUE,1,0)+IF('Set de base'!C138=TRUE,1,0)+IF('Set de base'!C180=TRUE,1,0)</f>
        <v>0</v>
      </c>
      <c r="D36" s="12" t="n">
        <f>(IF('Set de base'!C22=TRUE,1,0)+IF('Set de base'!C99=TRUE,1,0)+IF('Set de base'!C138=TRUE,1,0)+IF('Set de base'!C180=TRUE,1,0))/4</f>
        <v>0</v>
      </c>
    </row>
    <row r="37" ht="20" customHeight="1">
      <c r="A37" s="15" t="inlineStr">
        <is>
          <t xml:space="preserve">Gabriel Bortoleto</t>
        </is>
      </c>
      <c r="B37" s="10" t="n">
        <v>4</v>
      </c>
      <c r="C37" s="10" t="n">
        <f>IF('Set de base'!C23=TRUE,1,0)+IF('Set de base'!C100=TRUE,1,0)+IF('Set de base'!C140=TRUE,1,0)+IF('Set de base'!C180=TRUE,1,0)</f>
        <v>0</v>
      </c>
      <c r="D37" s="12" t="n">
        <f>(IF('Set de base'!C23=TRUE,1,0)+IF('Set de base'!C100=TRUE,1,0)+IF('Set de base'!C140=TRUE,1,0)+IF('Set de base'!C180=TRUE,1,0))/4</f>
        <v>0</v>
      </c>
    </row>
    <row r="38" ht="20" customHeight="1">
      <c r="A38" s="15" t="inlineStr">
        <is>
          <t xml:space="preserve">Pierre Gasly</t>
        </is>
      </c>
      <c r="B38" s="10" t="n">
        <v>3</v>
      </c>
      <c r="C38" s="10" t="n">
        <f>IF('Set de base'!C24=TRUE,1,0)+IF('Set de base'!C101=TRUE,1,0)+IF('Set de base'!C181=TRUE,1,0)</f>
        <v>0</v>
      </c>
      <c r="D38" s="12" t="n">
        <f>(IF('Set de base'!C24=TRUE,1,0)+IF('Set de base'!C101=TRUE,1,0)+IF('Set de base'!C181=TRUE,1,0))/3</f>
        <v>0</v>
      </c>
    </row>
    <row r="39" ht="20" customHeight="1">
      <c r="A39" s="15" t="inlineStr">
        <is>
          <t xml:space="preserve">Franco Colapinto</t>
        </is>
      </c>
      <c r="B39" s="10" t="n">
        <v>3</v>
      </c>
      <c r="C39" s="10" t="n">
        <f>IF('Set de base'!C25=TRUE,1,0)+IF('Set de base'!C102=TRUE,1,0)+IF('Set de base'!C181=TRUE,1,0)</f>
        <v>0</v>
      </c>
      <c r="D39" s="12" t="n">
        <f>(IF('Set de base'!C25=TRUE,1,0)+IF('Set de base'!C102=TRUE,1,0)+IF('Set de base'!C181=TRUE,1,0))/3</f>
        <v>0</v>
      </c>
    </row>
    <row r="40" ht="20" customHeight="1">
      <c r="A40" s="15" t="inlineStr">
        <is>
          <t xml:space="preserve">Sergio Pérez</t>
        </is>
      </c>
      <c r="B40" s="10" t="n">
        <v>3</v>
      </c>
      <c r="C40" s="10" t="n">
        <f>IF('Set de base'!C26=TRUE,1,0)+IF('Set de base'!C103=TRUE,1,0)+IF('Set de base'!C182=TRUE,1,0)</f>
        <v>0</v>
      </c>
      <c r="D40" s="12" t="n">
        <f>(IF('Set de base'!C26=TRUE,1,0)+IF('Set de base'!C103=TRUE,1,0)+IF('Set de base'!C182=TRUE,1,0))/3</f>
        <v>0</v>
      </c>
    </row>
    <row r="41" ht="20" customHeight="1">
      <c r="A41" s="15" t="inlineStr">
        <is>
          <t xml:space="preserve">Valtteri Bottas</t>
        </is>
      </c>
      <c r="B41" s="10" t="n">
        <v>3</v>
      </c>
      <c r="C41" s="10" t="n">
        <f>IF('Set de base'!C27=TRUE,1,0)+IF('Set de base'!C104=TRUE,1,0)+IF('Set de base'!C182=TRUE,1,0)</f>
        <v>0</v>
      </c>
      <c r="D41" s="12" t="n">
        <f>(IF('Set de base'!C27=TRUE,1,0)+IF('Set de base'!C104=TRUE,1,0)+IF('Set de base'!C182=TRUE,1,0))/3</f>
        <v>0</v>
      </c>
    </row>
    <row r="42" ht="20" customHeight="1">
      <c r="A42" s="15" t="inlineStr">
        <is>
          <t xml:space="preserve">Rafael Câmara</t>
        </is>
      </c>
      <c r="B42" s="10" t="n">
        <v>1</v>
      </c>
      <c r="C42" s="10" t="n">
        <f>IF('Set de base'!C30=TRUE,1,0)</f>
        <v>0</v>
      </c>
      <c r="D42" s="12" t="n">
        <f>(IF('Set de base'!C30=TRUE,1,0))/1</f>
        <v>0</v>
      </c>
    </row>
    <row r="43" ht="20" customHeight="1">
      <c r="A43" s="15" t="inlineStr">
        <is>
          <t xml:space="preserve">Joshua Dürksen</t>
        </is>
      </c>
      <c r="B43" s="10" t="n">
        <v>1</v>
      </c>
      <c r="C43" s="10" t="n">
        <f>IF('Set de base'!C31=TRUE,1,0)</f>
        <v>0</v>
      </c>
      <c r="D43" s="12" t="n">
        <f>(IF('Set de base'!C31=TRUE,1,0))/1</f>
        <v>0</v>
      </c>
    </row>
    <row r="44" ht="20" customHeight="1">
      <c r="A44" s="15" t="inlineStr">
        <is>
          <t xml:space="preserve">Noel León</t>
        </is>
      </c>
      <c r="B44" s="10" t="n">
        <v>1</v>
      </c>
      <c r="C44" s="10" t="n">
        <f>IF('Set de base'!C32=TRUE,1,0)</f>
        <v>0</v>
      </c>
      <c r="D44" s="12" t="n">
        <f>(IF('Set de base'!C32=TRUE,1,0))/1</f>
        <v>0</v>
      </c>
    </row>
    <row r="45" ht="20" customHeight="1">
      <c r="A45" s="15" t="inlineStr">
        <is>
          <t xml:space="preserve">Nikola Tsolov</t>
        </is>
      </c>
      <c r="B45" s="10" t="n">
        <v>1</v>
      </c>
      <c r="C45" s="10" t="n">
        <f>IF('Set de base'!C33=TRUE,1,0)</f>
        <v>0</v>
      </c>
      <c r="D45" s="12" t="n">
        <f>(IF('Set de base'!C33=TRUE,1,0))/1</f>
        <v>0</v>
      </c>
    </row>
    <row r="46" ht="20" customHeight="1">
      <c r="A46" s="15" t="inlineStr">
        <is>
          <t xml:space="preserve">Oliver Goethe</t>
        </is>
      </c>
      <c r="B46" s="10" t="n">
        <v>1</v>
      </c>
      <c r="C46" s="10" t="n">
        <f>IF('Set de base'!C34=TRUE,1,0)</f>
        <v>0</v>
      </c>
      <c r="D46" s="12" t="n">
        <f>(IF('Set de base'!C34=TRUE,1,0))/1</f>
        <v>0</v>
      </c>
    </row>
    <row r="47" ht="20" customHeight="1">
      <c r="A47" s="15" t="inlineStr">
        <is>
          <t xml:space="preserve">Gabriele Minì</t>
        </is>
      </c>
      <c r="B47" s="10" t="n">
        <v>1</v>
      </c>
      <c r="C47" s="10" t="n">
        <f>IF('Set de base'!C35=TRUE,1,0)</f>
        <v>0</v>
      </c>
      <c r="D47" s="12" t="n">
        <f>(IF('Set de base'!C35=TRUE,1,0))/1</f>
        <v>0</v>
      </c>
    </row>
    <row r="48" ht="20" customHeight="1">
      <c r="A48" s="15" t="inlineStr">
        <is>
          <t xml:space="preserve">Colton Herta</t>
        </is>
      </c>
      <c r="B48" s="10" t="n">
        <v>1</v>
      </c>
      <c r="C48" s="10" t="n">
        <f>IF('Set de base'!C36=TRUE,1,0)</f>
        <v>0</v>
      </c>
      <c r="D48" s="12" t="n">
        <f>(IF('Set de base'!C36=TRUE,1,0))/1</f>
        <v>0</v>
      </c>
    </row>
    <row r="49" ht="20" customHeight="1">
      <c r="A49" s="15" t="inlineStr">
        <is>
          <t xml:space="preserve">Ritomo Miyata</t>
        </is>
      </c>
      <c r="B49" s="10" t="n">
        <v>1</v>
      </c>
      <c r="C49" s="10" t="n">
        <f>IF('Set de base'!C37=TRUE,1,0)</f>
        <v>0</v>
      </c>
      <c r="D49" s="12" t="n">
        <f>(IF('Set de base'!C37=TRUE,1,0))/1</f>
        <v>0</v>
      </c>
    </row>
    <row r="50" ht="20" customHeight="1">
      <c r="A50" s="15" t="inlineStr">
        <is>
          <t xml:space="preserve">Mari Boya</t>
        </is>
      </c>
      <c r="B50" s="10" t="n">
        <v>1</v>
      </c>
      <c r="C50" s="10" t="n">
        <f>IF('Set de base'!C38=TRUE,1,0)</f>
        <v>0</v>
      </c>
      <c r="D50" s="12" t="n">
        <f>(IF('Set de base'!C38=TRUE,1,0))/1</f>
        <v>0</v>
      </c>
    </row>
    <row r="51" ht="20" customHeight="1">
      <c r="A51" s="15" t="inlineStr">
        <is>
          <t xml:space="preserve">Sebastián Montoya</t>
        </is>
      </c>
      <c r="B51" s="10" t="n">
        <v>1</v>
      </c>
      <c r="C51" s="10" t="n">
        <f>IF('Set de base'!C39=TRUE,1,0)</f>
        <v>0</v>
      </c>
      <c r="D51" s="12" t="n">
        <f>(IF('Set de base'!C39=TRUE,1,0))/1</f>
        <v>0</v>
      </c>
    </row>
    <row r="52" ht="20" customHeight="1">
      <c r="A52" s="15" t="inlineStr">
        <is>
          <t xml:space="preserve">Dino Beganovic</t>
        </is>
      </c>
      <c r="B52" s="10" t="n">
        <v>1</v>
      </c>
      <c r="C52" s="10" t="n">
        <f>IF('Set de base'!C40=TRUE,1,0)</f>
        <v>0</v>
      </c>
      <c r="D52" s="12" t="n">
        <f>(IF('Set de base'!C40=TRUE,1,0))/1</f>
        <v>0</v>
      </c>
    </row>
    <row r="53" ht="20" customHeight="1">
      <c r="A53" s="15" t="inlineStr">
        <is>
          <t xml:space="preserve">Roman Bilinski</t>
        </is>
      </c>
      <c r="B53" s="10" t="n">
        <v>1</v>
      </c>
      <c r="C53" s="10" t="n">
        <f>IF('Set de base'!C41=TRUE,1,0)</f>
        <v>0</v>
      </c>
      <c r="D53" s="12" t="n">
        <f>(IF('Set de base'!C41=TRUE,1,0))/1</f>
        <v>0</v>
      </c>
    </row>
    <row r="54" ht="20" customHeight="1">
      <c r="A54" s="15" t="inlineStr">
        <is>
          <t xml:space="preserve">Tasanapol Inthraphuvasak</t>
        </is>
      </c>
      <c r="B54" s="10" t="n">
        <v>1</v>
      </c>
      <c r="C54" s="10" t="n">
        <f>IF('Set de base'!C42=TRUE,1,0)</f>
        <v>0</v>
      </c>
      <c r="D54" s="12" t="n">
        <f>(IF('Set de base'!C42=TRUE,1,0))/1</f>
        <v>0</v>
      </c>
    </row>
    <row r="55" ht="20" customHeight="1">
      <c r="A55" s="15" t="inlineStr">
        <is>
          <t xml:space="preserve">Kush Maini</t>
        </is>
      </c>
      <c r="B55" s="10" t="n">
        <v>1</v>
      </c>
      <c r="C55" s="10" t="n">
        <f>IF('Set de base'!C43=TRUE,1,0)</f>
        <v>0</v>
      </c>
      <c r="D55" s="12" t="n">
        <f>(IF('Set de base'!C43=TRUE,1,0))/1</f>
        <v>0</v>
      </c>
    </row>
    <row r="56" ht="20" customHeight="1">
      <c r="A56" s="15" t="inlineStr">
        <is>
          <t xml:space="preserve">Martinius Stenshorne</t>
        </is>
      </c>
      <c r="B56" s="10" t="n">
        <v>1</v>
      </c>
      <c r="C56" s="10" t="n">
        <f>IF('Set de base'!C44=TRUE,1,0)</f>
        <v>0</v>
      </c>
      <c r="D56" s="12" t="n">
        <f>(IF('Set de base'!C44=TRUE,1,0))/1</f>
        <v>0</v>
      </c>
    </row>
    <row r="57" ht="20" customHeight="1">
      <c r="A57" s="15" t="inlineStr">
        <is>
          <t xml:space="preserve">Alexander Dunne</t>
        </is>
      </c>
      <c r="B57" s="10" t="n">
        <v>1</v>
      </c>
      <c r="C57" s="10" t="n">
        <f>IF('Set de base'!C45=TRUE,1,0)</f>
        <v>0</v>
      </c>
      <c r="D57" s="12" t="n">
        <f>(IF('Set de base'!C45=TRUE,1,0))/1</f>
        <v>0</v>
      </c>
    </row>
    <row r="58" ht="20" customHeight="1">
      <c r="A58" s="15" t="inlineStr">
        <is>
          <t xml:space="preserve">Emerson Fittipaldi</t>
        </is>
      </c>
      <c r="B58" s="10" t="n">
        <v>1</v>
      </c>
      <c r="C58" s="10" t="n">
        <f>IF('Set de base'!C46=TRUE,1,0)</f>
        <v>0</v>
      </c>
      <c r="D58" s="12" t="n">
        <f>(IF('Set de base'!C46=TRUE,1,0))/1</f>
        <v>0</v>
      </c>
    </row>
    <row r="59" ht="20" customHeight="1">
      <c r="A59" s="15" t="inlineStr">
        <is>
          <t xml:space="preserve">Cian Shields</t>
        </is>
      </c>
      <c r="B59" s="10" t="n">
        <v>1</v>
      </c>
      <c r="C59" s="10" t="n">
        <f>IF('Set de base'!C47=TRUE,1,0)</f>
        <v>0</v>
      </c>
      <c r="D59" s="12" t="n">
        <f>(IF('Set de base'!C47=TRUE,1,0))/1</f>
        <v>0</v>
      </c>
    </row>
    <row r="60" ht="20" customHeight="1">
      <c r="A60" s="15" t="inlineStr">
        <is>
          <t xml:space="preserve">Laurens van Hoepen</t>
        </is>
      </c>
      <c r="B60" s="10" t="n">
        <v>1</v>
      </c>
      <c r="C60" s="10" t="n">
        <f>IF('Set de base'!C48=TRUE,1,0)</f>
        <v>0</v>
      </c>
      <c r="D60" s="12" t="n">
        <f>(IF('Set de base'!C48=TRUE,1,0))/1</f>
        <v>0</v>
      </c>
    </row>
    <row r="61" ht="20" customHeight="1">
      <c r="A61" s="15" t="inlineStr">
        <is>
          <t xml:space="preserve">John Bennett</t>
        </is>
      </c>
      <c r="B61" s="10" t="n">
        <v>1</v>
      </c>
      <c r="C61" s="10" t="n">
        <f>IF('Set de base'!C49=TRUE,1,0)</f>
        <v>0</v>
      </c>
      <c r="D61" s="12" t="n">
        <f>(IF('Set de base'!C49=TRUE,1,0))/1</f>
        <v>0</v>
      </c>
    </row>
    <row r="62" ht="20" customHeight="1">
      <c r="A62" s="15" t="inlineStr">
        <is>
          <t xml:space="preserve">Nico Varrone</t>
        </is>
      </c>
      <c r="B62" s="10" t="n">
        <v>1</v>
      </c>
      <c r="C62" s="10" t="n">
        <f>IF('Set de base'!C50=TRUE,1,0)</f>
        <v>0</v>
      </c>
      <c r="D62" s="12" t="n">
        <f>(IF('Set de base'!C50=TRUE,1,0))/1</f>
        <v>0</v>
      </c>
    </row>
    <row r="63" ht="20" customHeight="1">
      <c r="A63" s="15" t="inlineStr">
        <is>
          <t xml:space="preserve">Rafael Villagómez</t>
        </is>
      </c>
      <c r="B63" s="10" t="n">
        <v>1</v>
      </c>
      <c r="C63" s="10" t="n">
        <f>IF('Set de base'!C51=TRUE,1,0)</f>
        <v>0</v>
      </c>
      <c r="D63" s="12" t="n">
        <f>(IF('Set de base'!C51=TRUE,1,0))/1</f>
        <v>0</v>
      </c>
    </row>
    <row r="64" ht="20" customHeight="1">
      <c r="A64" s="15" t="inlineStr">
        <is>
          <t xml:space="preserve">Théophile Naël</t>
        </is>
      </c>
      <c r="B64" s="10" t="n">
        <v>1</v>
      </c>
      <c r="C64" s="10" t="n">
        <f>IF('Set de base'!C54=TRUE,1,0)</f>
        <v>0</v>
      </c>
      <c r="D64" s="12" t="n">
        <f>(IF('Set de base'!C54=TRUE,1,0))/1</f>
        <v>0</v>
      </c>
    </row>
    <row r="65" ht="20" customHeight="1">
      <c r="A65" s="15" t="inlineStr">
        <is>
          <t xml:space="preserve">Ugo Ugochukwu</t>
        </is>
      </c>
      <c r="B65" s="10" t="n">
        <v>1</v>
      </c>
      <c r="C65" s="10" t="n">
        <f>IF('Set de base'!C55=TRUE,1,0)</f>
        <v>0</v>
      </c>
      <c r="D65" s="12" t="n">
        <f>(IF('Set de base'!C55=TRUE,1,0))/1</f>
        <v>0</v>
      </c>
    </row>
    <row r="66" ht="20" customHeight="1">
      <c r="A66" s="15" t="inlineStr">
        <is>
          <t xml:space="preserve">Matteo de Palo</t>
        </is>
      </c>
      <c r="B66" s="10" t="n">
        <v>1</v>
      </c>
      <c r="C66" s="10" t="n">
        <f>IF('Set de base'!C56=TRUE,1,0)</f>
        <v>0</v>
      </c>
      <c r="D66" s="12" t="n">
        <f>(IF('Set de base'!C56=TRUE,1,0))/1</f>
        <v>0</v>
      </c>
    </row>
    <row r="67" ht="20" customHeight="1">
      <c r="A67" s="15" t="inlineStr">
        <is>
          <t xml:space="preserve">Freddie Slater</t>
        </is>
      </c>
      <c r="B67" s="10" t="n">
        <v>1</v>
      </c>
      <c r="C67" s="10" t="n">
        <f>IF('Set de base'!C57=TRUE,1,0)</f>
        <v>0</v>
      </c>
      <c r="D67" s="12" t="n">
        <f>(IF('Set de base'!C57=TRUE,1,0))/1</f>
        <v>0</v>
      </c>
    </row>
    <row r="68" ht="20" customHeight="1">
      <c r="A68" s="15" t="inlineStr">
        <is>
          <t xml:space="preserve">Noah Strømsted</t>
        </is>
      </c>
      <c r="B68" s="10" t="n">
        <v>1</v>
      </c>
      <c r="C68" s="10" t="n">
        <f>IF('Set de base'!C58=TRUE,1,0)</f>
        <v>0</v>
      </c>
      <c r="D68" s="12" t="n">
        <f>(IF('Set de base'!C58=TRUE,1,0))/1</f>
        <v>0</v>
      </c>
    </row>
    <row r="69" ht="20" customHeight="1">
      <c r="A69" s="15" t="inlineStr">
        <is>
          <t xml:space="preserve">Mattia Colnaghi</t>
        </is>
      </c>
      <c r="B69" s="10" t="n">
        <v>1</v>
      </c>
      <c r="C69" s="10" t="n">
        <f>IF('Set de base'!C59=TRUE,1,0)</f>
        <v>0</v>
      </c>
      <c r="D69" s="12" t="n">
        <f>(IF('Set de base'!C59=TRUE,1,0))/1</f>
        <v>0</v>
      </c>
    </row>
    <row r="70" ht="20" customHeight="1">
      <c r="A70" s="15" t="inlineStr">
        <is>
          <t xml:space="preserve">Alessandro Giusti</t>
        </is>
      </c>
      <c r="B70" s="10" t="n">
        <v>1</v>
      </c>
      <c r="C70" s="10" t="n">
        <f>IF('Set de base'!C60=TRUE,1,0)</f>
        <v>0</v>
      </c>
      <c r="D70" s="12" t="n">
        <f>(IF('Set de base'!C60=TRUE,1,0))/1</f>
        <v>0</v>
      </c>
    </row>
    <row r="71" ht="20" customHeight="1">
      <c r="A71" s="15" t="inlineStr">
        <is>
          <t xml:space="preserve">Tuukka Taponen</t>
        </is>
      </c>
      <c r="B71" s="10" t="n">
        <v>1</v>
      </c>
      <c r="C71" s="10" t="n">
        <f>IF('Set de base'!C61=TRUE,1,0)</f>
        <v>0</v>
      </c>
      <c r="D71" s="12" t="n">
        <f>(IF('Set de base'!C61=TRUE,1,0))/1</f>
        <v>0</v>
      </c>
    </row>
    <row r="72" ht="20" customHeight="1">
      <c r="A72" s="15" t="inlineStr">
        <is>
          <t xml:space="preserve">Maciej Gładysz</t>
        </is>
      </c>
      <c r="B72" s="10" t="n">
        <v>1</v>
      </c>
      <c r="C72" s="10" t="n">
        <f>IF('Set de base'!C62=TRUE,1,0)</f>
        <v>0</v>
      </c>
      <c r="D72" s="12" t="n">
        <f>(IF('Set de base'!C62=TRUE,1,0))/1</f>
        <v>0</v>
      </c>
    </row>
    <row r="73" ht="20" customHeight="1">
      <c r="A73" s="15" t="inlineStr">
        <is>
          <t xml:space="preserve">Kanato Le</t>
        </is>
      </c>
      <c r="B73" s="10" t="n">
        <v>1</v>
      </c>
      <c r="C73" s="10" t="n">
        <f>IF('Set de base'!C63=TRUE,1,0)</f>
        <v>0</v>
      </c>
      <c r="D73" s="12" t="n">
        <f>(IF('Set de base'!C63=TRUE,1,0))/1</f>
        <v>0</v>
      </c>
    </row>
    <row r="74" ht="20" customHeight="1">
      <c r="A74" s="15" t="inlineStr">
        <is>
          <t xml:space="preserve">Taito Kato</t>
        </is>
      </c>
      <c r="B74" s="10" t="n">
        <v>1</v>
      </c>
      <c r="C74" s="10" t="n">
        <f>IF('Set de base'!C64=TRUE,1,0)</f>
        <v>0</v>
      </c>
      <c r="D74" s="12" t="n">
        <f>(IF('Set de base'!C64=TRUE,1,0))/1</f>
        <v>0</v>
      </c>
    </row>
    <row r="75" ht="20" customHeight="1">
      <c r="A75" s="15" t="inlineStr">
        <is>
          <t xml:space="preserve">Enzo Deligny</t>
        </is>
      </c>
      <c r="B75" s="10" t="n">
        <v>1</v>
      </c>
      <c r="C75" s="10" t="n">
        <f>IF('Set de base'!C65=TRUE,1,0)</f>
        <v>0</v>
      </c>
      <c r="D75" s="12" t="n">
        <f>(IF('Set de base'!C65=TRUE,1,0))/1</f>
        <v>0</v>
      </c>
    </row>
    <row r="76" ht="20" customHeight="1">
      <c r="A76" s="15" t="inlineStr">
        <is>
          <t xml:space="preserve">Bruno del Pino</t>
        </is>
      </c>
      <c r="B76" s="10" t="n">
        <v>1</v>
      </c>
      <c r="C76" s="10" t="n">
        <f>IF('Set de base'!C66=TRUE,1,0)</f>
        <v>0</v>
      </c>
      <c r="D76" s="12" t="n">
        <f>(IF('Set de base'!C66=TRUE,1,0))/1</f>
        <v>0</v>
      </c>
    </row>
    <row r="77" ht="20" customHeight="1">
      <c r="A77" s="15" t="inlineStr">
        <is>
          <t xml:space="preserve">Hiyu Yamakoshi</t>
        </is>
      </c>
      <c r="B77" s="10" t="n">
        <v>1</v>
      </c>
      <c r="C77" s="10" t="n">
        <f>IF('Set de base'!C67=TRUE,1,0)</f>
        <v>0</v>
      </c>
      <c r="D77" s="12" t="n">
        <f>(IF('Set de base'!C67=TRUE,1,0))/1</f>
        <v>0</v>
      </c>
    </row>
    <row r="78" ht="20" customHeight="1">
      <c r="A78" s="15" t="inlineStr">
        <is>
          <t xml:space="preserve">Brando Badoer</t>
        </is>
      </c>
      <c r="B78" s="10" t="n">
        <v>1</v>
      </c>
      <c r="C78" s="10" t="n">
        <f>IF('Set de base'!C68=TRUE,1,0)</f>
        <v>0</v>
      </c>
      <c r="D78" s="12" t="n">
        <f>(IF('Set de base'!C68=TRUE,1,0))/1</f>
        <v>0</v>
      </c>
    </row>
    <row r="79" ht="20" customHeight="1">
      <c r="A79" s="15" t="inlineStr">
        <is>
          <t xml:space="preserve">Pedro Clerot</t>
        </is>
      </c>
      <c r="B79" s="10" t="n">
        <v>1</v>
      </c>
      <c r="C79" s="10" t="n">
        <f>IF('Set de base'!C69=TRUE,1,0)</f>
        <v>0</v>
      </c>
      <c r="D79" s="12" t="n">
        <f>(IF('Set de base'!C69=TRUE,1,0))/1</f>
        <v>0</v>
      </c>
    </row>
    <row r="80" ht="20" customHeight="1">
      <c r="A80" s="15" t="inlineStr">
        <is>
          <t xml:space="preserve">Christian Ho</t>
        </is>
      </c>
      <c r="B80" s="10" t="n">
        <v>1</v>
      </c>
      <c r="C80" s="10" t="n">
        <f>IF('Set de base'!C70=TRUE,1,0)</f>
        <v>0</v>
      </c>
      <c r="D80" s="12" t="n">
        <f>(IF('Set de base'!C70=TRUE,1,0))/1</f>
        <v>0</v>
      </c>
    </row>
    <row r="81" ht="20" customHeight="1">
      <c r="A81" s="15" t="inlineStr">
        <is>
          <t xml:space="preserve">Louis Sharp</t>
        </is>
      </c>
      <c r="B81" s="10" t="n">
        <v>1</v>
      </c>
      <c r="C81" s="10" t="n">
        <f>IF('Set de base'!C71=TRUE,1,0)</f>
        <v>0</v>
      </c>
      <c r="D81" s="12" t="n">
        <f>(IF('Set de base'!C71=TRUE,1,0))/1</f>
        <v>0</v>
      </c>
    </row>
    <row r="82" ht="20" customHeight="1">
      <c r="A82" s="15" t="inlineStr">
        <is>
          <t xml:space="preserve">James Wharton</t>
        </is>
      </c>
      <c r="B82" s="10" t="n">
        <v>1</v>
      </c>
      <c r="C82" s="10" t="n">
        <f>IF('Set de base'!C72=TRUE,1,0)</f>
        <v>0</v>
      </c>
      <c r="D82" s="12" t="n">
        <f>(IF('Set de base'!C72=TRUE,1,0))/1</f>
        <v>0</v>
      </c>
    </row>
    <row r="83" ht="20" customHeight="1">
      <c r="A83" s="15" t="inlineStr">
        <is>
          <t xml:space="preserve">Fionn McLaughlin</t>
        </is>
      </c>
      <c r="B83" s="10" t="n">
        <v>1</v>
      </c>
      <c r="C83" s="10" t="n">
        <f>IF('Set de base'!C73=TRUE,1,0)</f>
        <v>0</v>
      </c>
      <c r="D83" s="12" t="n">
        <f>(IF('Set de base'!C73=TRUE,1,0))/1</f>
        <v>0</v>
      </c>
    </row>
    <row r="84" ht="20" customHeight="1">
      <c r="A84" s="15" t="inlineStr">
        <is>
          <t xml:space="preserve">Jin Nakamura</t>
        </is>
      </c>
      <c r="B84" s="10" t="n">
        <v>1</v>
      </c>
      <c r="C84" s="10" t="n">
        <f>IF('Set de base'!C74=TRUE,1,0)</f>
        <v>0</v>
      </c>
      <c r="D84" s="12" t="n">
        <f>(IF('Set de base'!C74=TRUE,1,0))/1</f>
        <v>0</v>
      </c>
    </row>
    <row r="85" ht="20" customHeight="1">
      <c r="A85" s="15" t="inlineStr">
        <is>
          <t xml:space="preserve">Fernando Barrichello</t>
        </is>
      </c>
      <c r="B85" s="10" t="n">
        <v>1</v>
      </c>
      <c r="C85" s="10" t="n">
        <f>IF('Set de base'!C75=TRUE,1,0)</f>
        <v>0</v>
      </c>
      <c r="D85" s="12" t="n">
        <f>(IF('Set de base'!C75=TRUE,1,0))/1</f>
        <v>0</v>
      </c>
    </row>
    <row r="86" ht="20" customHeight="1">
      <c r="A86" s="15" t="inlineStr">
        <is>
          <t xml:space="preserve">Brad Benavides</t>
        </is>
      </c>
      <c r="B86" s="10" t="n">
        <v>1</v>
      </c>
      <c r="C86" s="10" t="n">
        <f>IF('Set de base'!C76=TRUE,1,0)</f>
        <v>0</v>
      </c>
      <c r="D86" s="12" t="n">
        <f>(IF('Set de base'!C76=TRUE,1,0))/1</f>
        <v>0</v>
      </c>
    </row>
    <row r="87" ht="20" customHeight="1">
      <c r="A87" s="15" t="inlineStr">
        <is>
          <t xml:space="preserve">Yevan David</t>
        </is>
      </c>
      <c r="B87" s="10" t="n">
        <v>1</v>
      </c>
      <c r="C87" s="10" t="n">
        <f>IF('Set de base'!C77=TRUE,1,0)</f>
        <v>0</v>
      </c>
      <c r="D87" s="12" t="n">
        <f>(IF('Set de base'!C77=TRUE,1,0))/1</f>
        <v>0</v>
      </c>
    </row>
    <row r="88" ht="20" customHeight="1">
      <c r="A88" s="15" t="inlineStr">
        <is>
          <t xml:space="preserve">Nandhavud Bhirombhakdi</t>
        </is>
      </c>
      <c r="B88" s="10" t="n">
        <v>1</v>
      </c>
      <c r="C88" s="10" t="n">
        <f>IF('Set de base'!C78=TRUE,1,0)</f>
        <v>0</v>
      </c>
      <c r="D88" s="12" t="n">
        <f>(IF('Set de base'!C78=TRUE,1,0))/1</f>
        <v>0</v>
      </c>
    </row>
    <row r="89" ht="20" customHeight="1">
      <c r="A89" s="15" t="inlineStr">
        <is>
          <t xml:space="preserve">Nicola Lacorte</t>
        </is>
      </c>
      <c r="B89" s="10" t="n">
        <v>1</v>
      </c>
      <c r="C89" s="10" t="n">
        <f>IF('Set de base'!C79=TRUE,1,0)</f>
        <v>0</v>
      </c>
      <c r="D89" s="12" t="n">
        <f>(IF('Set de base'!C79=TRUE,1,0))/1</f>
        <v>0</v>
      </c>
    </row>
    <row r="90" ht="20" customHeight="1">
      <c r="A90" s="15" t="inlineStr">
        <is>
          <t xml:space="preserve">Gerrard Xie</t>
        </is>
      </c>
      <c r="B90" s="10" t="n">
        <v>1</v>
      </c>
      <c r="C90" s="10" t="n">
        <f>IF('Set de base'!C80=TRUE,1,0)</f>
        <v>0</v>
      </c>
      <c r="D90" s="12" t="n">
        <f>(IF('Set de base'!C80=TRUE,1,0))/1</f>
        <v>0</v>
      </c>
    </row>
    <row r="91" ht="20" customHeight="1">
      <c r="A91" s="15" t="inlineStr">
        <is>
          <t xml:space="preserve">Juan Manuel Fangio</t>
        </is>
      </c>
      <c r="B91" s="10" t="n">
        <v>1</v>
      </c>
      <c r="C91" s="10" t="n">
        <f>IF('Set de base'!C155=TRUE,1,0)</f>
        <v>0</v>
      </c>
      <c r="D91" s="12" t="n">
        <f>(IF('Set de base'!C155=TRUE,1,0))/1</f>
        <v>0</v>
      </c>
    </row>
    <row r="92" ht="20" customHeight="1">
      <c r="A92" s="15" t="inlineStr">
        <is>
          <t xml:space="preserve">Jack Brabham</t>
        </is>
      </c>
      <c r="B92" s="10" t="n">
        <v>1</v>
      </c>
      <c r="C92" s="10" t="n">
        <f>IF('Set de base'!C156=TRUE,1,0)</f>
        <v>0</v>
      </c>
      <c r="D92" s="12" t="n">
        <f>(IF('Set de base'!C156=TRUE,1,0))/1</f>
        <v>0</v>
      </c>
    </row>
    <row r="93" ht="20" customHeight="1">
      <c r="A93" s="15" t="inlineStr">
        <is>
          <t xml:space="preserve">Michael Schumacher</t>
        </is>
      </c>
      <c r="B93" s="10" t="n">
        <v>1</v>
      </c>
      <c r="C93" s="10" t="n">
        <f>IF('Set de base'!C157=TRUE,1,0)</f>
        <v>0</v>
      </c>
      <c r="D93" s="12" t="n">
        <f>(IF('Set de base'!C157=TRUE,1,0))/1</f>
        <v>0</v>
      </c>
    </row>
    <row r="94" ht="20" customHeight="1">
      <c r="A94" s="15" t="inlineStr">
        <is>
          <t xml:space="preserve">Mika Häkkinen</t>
        </is>
      </c>
      <c r="B94" s="10" t="n">
        <v>1</v>
      </c>
      <c r="C94" s="10" t="n">
        <f>IF('Set de base'!C158=TRUE,1,0)</f>
        <v>0</v>
      </c>
      <c r="D94" s="12" t="n">
        <f>(IF('Set de base'!C158=TRUE,1,0))/1</f>
        <v>0</v>
      </c>
    </row>
    <row r="95" ht="20" customHeight="1">
      <c r="A95" s="15" t="inlineStr">
        <is>
          <t xml:space="preserve">Alain Prost</t>
        </is>
      </c>
      <c r="B95" s="10" t="n">
        <v>1</v>
      </c>
      <c r="C95" s="10" t="n">
        <f>IF('Set de base'!C159=TRUE,1,0)</f>
        <v>0</v>
      </c>
      <c r="D95" s="12" t="n">
        <f>(IF('Set de base'!C159=TRUE,1,0))/1</f>
        <v>0</v>
      </c>
    </row>
    <row r="96" ht="20" customHeight="1">
      <c r="A96" s="15" t="inlineStr">
        <is>
          <t xml:space="preserve">Mario Andretti</t>
        </is>
      </c>
      <c r="B96" s="10" t="n">
        <v>1</v>
      </c>
      <c r="C96" s="10" t="n">
        <f>IF('Set de base'!C160=TRUE,1,0)</f>
        <v>0</v>
      </c>
      <c r="D96" s="12" t="n">
        <f>(IF('Set de base'!C160=TRUE,1,0))/1</f>
        <v>0</v>
      </c>
    </row>
    <row r="97" ht="20" customHeight="1">
      <c r="A97" s="15" t="inlineStr">
        <is>
          <t xml:space="preserve">Jackie Stewart</t>
        </is>
      </c>
      <c r="B97" s="10" t="n">
        <v>1</v>
      </c>
      <c r="C97" s="10" t="n">
        <f>IF('Set de base'!C161=TRUE,1,0)</f>
        <v>0</v>
      </c>
      <c r="D97" s="12" t="n">
        <f>(IF('Set de base'!C161=TRUE,1,0))/1</f>
        <v>0</v>
      </c>
    </row>
    <row r="98" ht="20" customHeight="1">
      <c r="A98" s="15" t="inlineStr">
        <is>
          <t xml:space="preserve">Emerson Fittipaldi</t>
        </is>
      </c>
      <c r="B98" s="10" t="n">
        <v>1</v>
      </c>
      <c r="C98" s="10" t="n">
        <f>IF('Set de base'!C162=TRUE,1,0)</f>
        <v>0</v>
      </c>
      <c r="D98" s="12" t="n">
        <f>(IF('Set de base'!C162=TRUE,1,0))/1</f>
        <v>0</v>
      </c>
    </row>
    <row r="99" ht="20" customHeight="1">
      <c r="A99" s="15" t="inlineStr">
        <is>
          <t xml:space="preserve">Ayrton Senna</t>
        </is>
      </c>
      <c r="B99" s="10" t="n">
        <v>1</v>
      </c>
      <c r="C99" s="10" t="n">
        <f>IF('Set de base'!C163=TRUE,1,0)</f>
        <v>0</v>
      </c>
      <c r="D99" s="12" t="n">
        <f>(IF('Set de base'!C163=TRUE,1,0))/1</f>
        <v>0</v>
      </c>
    </row>
    <row r="100" ht="20" customHeight="1">
      <c r="A100" s="15" t="inlineStr">
        <is>
          <t xml:space="preserve">Damon Hill</t>
        </is>
      </c>
      <c r="B100" s="10" t="n">
        <v>1</v>
      </c>
      <c r="C100" s="10" t="n">
        <f>IF('Set de base'!C164=TRUE,1,0)</f>
        <v>0</v>
      </c>
      <c r="D100" s="12" t="n">
        <f>(IF('Set de base'!C164=TRUE,1,0))/1</f>
        <v>0</v>
      </c>
    </row>
    <row r="101" ht="20" customHeight="1">
      <c r="A101" s="15" t="inlineStr">
        <is>
          <t xml:space="preserve">Nigel Mansell</t>
        </is>
      </c>
      <c r="B101" s="10" t="n">
        <v>1</v>
      </c>
      <c r="C101" s="10" t="n">
        <f>IF('Set de base'!C165=TRUE,1,0)</f>
        <v>0</v>
      </c>
      <c r="D101" s="12" t="n">
        <f>(IF('Set de base'!C165=TRUE,1,0))/1</f>
        <v>0</v>
      </c>
    </row>
    <row r="102" ht="20" customHeight="1">
      <c r="A102" s="15" t="inlineStr">
        <is>
          <t xml:space="preserve">Kimi Räikkönen</t>
        </is>
      </c>
      <c r="B102" s="10" t="n">
        <v>1</v>
      </c>
      <c r="C102" s="10" t="n">
        <f>IF('Set de base'!C166=TRUE,1,0)</f>
        <v>0</v>
      </c>
      <c r="D102" s="12" t="n">
        <f>(IF('Set de base'!C166=TRUE,1,0))/1</f>
        <v>0</v>
      </c>
    </row>
    <row r="103" ht="20" customHeight="1">
      <c r="A103" s="15" t="inlineStr">
        <is>
          <t xml:space="preserve">Jody Scheckter</t>
        </is>
      </c>
      <c r="B103" s="10" t="n">
        <v>1</v>
      </c>
      <c r="C103" s="10" t="n">
        <f>IF('Set de base'!C167=TRUE,1,0)</f>
        <v>0</v>
      </c>
      <c r="D103" s="12" t="n">
        <f>(IF('Set de base'!C167=TRUE,1,0))/1</f>
        <v>0</v>
      </c>
    </row>
    <row r="104" ht="20" customHeight="1">
      <c r="A104" s="15" t="inlineStr">
        <is>
          <t xml:space="preserve">James Hunt</t>
        </is>
      </c>
      <c r="B104" s="10" t="n">
        <v>1</v>
      </c>
      <c r="C104" s="10" t="n">
        <f>IF('Set de base'!C168=TRUE,1,0)</f>
        <v>0</v>
      </c>
      <c r="D104" s="12" t="n">
        <f>(IF('Set de base'!C168=TRUE,1,0))/1</f>
        <v>0</v>
      </c>
    </row>
    <row r="105" ht="20" customHeight="1">
      <c r="A105" s="15" t="inlineStr">
        <is>
          <t xml:space="preserve">Graham Hill</t>
        </is>
      </c>
      <c r="B105" s="10" t="n">
        <v>1</v>
      </c>
      <c r="C105" s="10" t="n">
        <f>IF('Set de base'!C169=TRUE,1,0)</f>
        <v>0</v>
      </c>
      <c r="D105" s="12" t="n">
        <f>(IF('Set de base'!C169=TRUE,1,0))/1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8:D18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11" customWidth="1"/>
    <col min="4" max="4" width="14" customWidth="1"/>
  </cols>
  <sheetData>
    <row r="1" ht="36" customHeight="1">
      <c r="A1" s="1" t="inlineStr">
        <is>
          <t xml:space="preserve">Topps Chrome F1 2026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Standard</t>
        </is>
      </c>
      <c r="D4" s="7" t="inlineStr">
        <is>
          <t xml:space="preserve">Progression</t>
        </is>
      </c>
    </row>
    <row r="5" ht="27" customHeight="1">
      <c r="A5" s="8" t="inlineStr">
        <is>
          <t xml:space="preserve">PILOTES F1  ·  22 cartes</t>
        </is>
      </c>
      <c r="D5" s="12" t="n">
        <f>COUNTIF(C6:C27,TRUE)/22</f>
        <v>0</v>
      </c>
    </row>
    <row r="6" ht="21" customHeight="1" outlineLevel="1">
      <c r="A6" s="10" t="inlineStr">
        <is>
          <t xml:space="preserve">1</t>
        </is>
      </c>
      <c r="B6" s="9" t="inlineStr">
        <is>
          <t xml:space="preserve">Lando Norris</t>
        </is>
      </c>
      <c r="C6" s="11" t="b">
        <v>0</v>
      </c>
      <c r="D6" s="12" t="n">
        <f>COUNTIF(C6:C6,TRUE)/1</f>
        <v>0</v>
      </c>
    </row>
    <row r="7" ht="21" customHeight="1" outlineLevel="1">
      <c r="A7" s="10" t="inlineStr">
        <is>
          <t xml:space="preserve">2</t>
        </is>
      </c>
      <c r="B7" s="9" t="inlineStr">
        <is>
          <t xml:space="preserve">Oscar Piastri</t>
        </is>
      </c>
      <c r="C7" s="11" t="b">
        <v>0</v>
      </c>
      <c r="D7" s="12" t="n">
        <f>COUNTIF(C7:C7,TRUE)/1</f>
        <v>0</v>
      </c>
    </row>
    <row r="8" ht="21" customHeight="1" outlineLevel="1">
      <c r="A8" s="10" t="inlineStr">
        <is>
          <t xml:space="preserve">3</t>
        </is>
      </c>
      <c r="B8" s="9" t="inlineStr">
        <is>
          <t xml:space="preserve">George Russell</t>
        </is>
      </c>
      <c r="C8" s="11" t="b">
        <v>0</v>
      </c>
      <c r="D8" s="12" t="n">
        <f>COUNTIF(C8:C8,TRUE)/1</f>
        <v>0</v>
      </c>
    </row>
    <row r="9" ht="21" customHeight="1" outlineLevel="1">
      <c r="A9" s="10" t="inlineStr">
        <is>
          <t xml:space="preserve">4</t>
        </is>
      </c>
      <c r="B9" s="9" t="inlineStr">
        <is>
          <t xml:space="preserve">Kimi Antonelli</t>
        </is>
      </c>
      <c r="C9" s="11" t="b">
        <v>0</v>
      </c>
      <c r="D9" s="12" t="n">
        <f>COUNTIF(C9:C9,TRUE)/1</f>
        <v>0</v>
      </c>
    </row>
    <row r="10" ht="21" customHeight="1" outlineLevel="1">
      <c r="A10" s="10" t="inlineStr">
        <is>
          <t xml:space="preserve">5</t>
        </is>
      </c>
      <c r="B10" s="9" t="inlineStr">
        <is>
          <t xml:space="preserve">Max Verstappen</t>
        </is>
      </c>
      <c r="C10" s="11" t="b">
        <v>0</v>
      </c>
      <c r="D10" s="12" t="n">
        <f>COUNTIF(C10:C10,TRUE)/1</f>
        <v>0</v>
      </c>
    </row>
    <row r="11" ht="21" customHeight="1" outlineLevel="1">
      <c r="A11" s="10" t="inlineStr">
        <is>
          <t xml:space="preserve">6</t>
        </is>
      </c>
      <c r="B11" s="9" t="inlineStr">
        <is>
          <t xml:space="preserve">Isack Hadjar</t>
        </is>
      </c>
      <c r="C11" s="11" t="b">
        <v>0</v>
      </c>
      <c r="D11" s="12" t="n">
        <f>COUNTIF(C11:C11,TRUE)/1</f>
        <v>0</v>
      </c>
    </row>
    <row r="12" ht="21" customHeight="1" outlineLevel="1">
      <c r="A12" s="10" t="inlineStr">
        <is>
          <t xml:space="preserve">7</t>
        </is>
      </c>
      <c r="B12" s="9" t="inlineStr">
        <is>
          <t xml:space="preserve">Charles Leclerc</t>
        </is>
      </c>
      <c r="C12" s="11" t="b">
        <v>0</v>
      </c>
      <c r="D12" s="12" t="n">
        <f>COUNTIF(C12:C12,TRUE)/1</f>
        <v>0</v>
      </c>
    </row>
    <row r="13" ht="21" customHeight="1" outlineLevel="1">
      <c r="A13" s="10" t="inlineStr">
        <is>
          <t xml:space="preserve">8</t>
        </is>
      </c>
      <c r="B13" s="9" t="inlineStr">
        <is>
          <t xml:space="preserve">Lewis Hamilton</t>
        </is>
      </c>
      <c r="C13" s="11" t="b">
        <v>0</v>
      </c>
      <c r="D13" s="12" t="n">
        <f>COUNTIF(C13:C13,TRUE)/1</f>
        <v>0</v>
      </c>
    </row>
    <row r="14" ht="21" customHeight="1" outlineLevel="1">
      <c r="A14" s="10" t="inlineStr">
        <is>
          <t xml:space="preserve">9</t>
        </is>
      </c>
      <c r="B14" s="9" t="inlineStr">
        <is>
          <t xml:space="preserve">Alex Albon</t>
        </is>
      </c>
      <c r="C14" s="11" t="b">
        <v>0</v>
      </c>
      <c r="D14" s="12" t="n">
        <f>COUNTIF(C14:C14,TRUE)/1</f>
        <v>0</v>
      </c>
    </row>
    <row r="15" ht="21" customHeight="1" outlineLevel="1">
      <c r="A15" s="10" t="inlineStr">
        <is>
          <t xml:space="preserve">10</t>
        </is>
      </c>
      <c r="B15" s="9" t="inlineStr">
        <is>
          <t xml:space="preserve">Carlos Sainz</t>
        </is>
      </c>
      <c r="C15" s="11" t="b">
        <v>0</v>
      </c>
      <c r="D15" s="12" t="n">
        <f>COUNTIF(C15:C15,TRUE)/1</f>
        <v>0</v>
      </c>
    </row>
    <row r="16" ht="21" customHeight="1" outlineLevel="1">
      <c r="A16" s="10" t="inlineStr">
        <is>
          <t xml:space="preserve">11</t>
        </is>
      </c>
      <c r="B16" s="9" t="inlineStr">
        <is>
          <t xml:space="preserve">Liam Lawson</t>
        </is>
      </c>
      <c r="C16" s="11" t="b">
        <v>0</v>
      </c>
      <c r="D16" s="12" t="n">
        <f>COUNTIF(C16:C16,TRUE)/1</f>
        <v>0</v>
      </c>
    </row>
    <row r="17" ht="21" customHeight="1" outlineLevel="1">
      <c r="A17" s="10" t="inlineStr">
        <is>
          <t xml:space="preserve">12</t>
        </is>
      </c>
      <c r="B17" s="9" t="inlineStr">
        <is>
          <t xml:space="preserve">Arvid Lindblad (RC)</t>
        </is>
      </c>
      <c r="C17" s="11" t="b">
        <v>0</v>
      </c>
      <c r="D17" s="12" t="n">
        <f>COUNTIF(C17:C17,TRUE)/1</f>
        <v>0</v>
      </c>
    </row>
    <row r="18" ht="21" customHeight="1" outlineLevel="1">
      <c r="A18" s="10" t="inlineStr">
        <is>
          <t xml:space="preserve">13</t>
        </is>
      </c>
      <c r="B18" s="9" t="inlineStr">
        <is>
          <t xml:space="preserve">Fernando Alonso</t>
        </is>
      </c>
      <c r="C18" s="11" t="b">
        <v>0</v>
      </c>
      <c r="D18" s="12" t="n">
        <f>COUNTIF(C18:C18,TRUE)/1</f>
        <v>0</v>
      </c>
    </row>
    <row r="19" ht="21" customHeight="1" outlineLevel="1">
      <c r="A19" s="10" t="inlineStr">
        <is>
          <t xml:space="preserve">14</t>
        </is>
      </c>
      <c r="B19" s="9" t="inlineStr">
        <is>
          <t xml:space="preserve">Lance Stroll</t>
        </is>
      </c>
      <c r="C19" s="11" t="b">
        <v>0</v>
      </c>
      <c r="D19" s="12" t="n">
        <f>COUNTIF(C19:C19,TRUE)/1</f>
        <v>0</v>
      </c>
    </row>
    <row r="20" ht="21" customHeight="1" outlineLevel="1">
      <c r="A20" s="10" t="inlineStr">
        <is>
          <t xml:space="preserve">15</t>
        </is>
      </c>
      <c r="B20" s="9" t="inlineStr">
        <is>
          <t xml:space="preserve">Oliver Bearman</t>
        </is>
      </c>
      <c r="C20" s="11" t="b">
        <v>0</v>
      </c>
      <c r="D20" s="12" t="n">
        <f>COUNTIF(C20:C20,TRUE)/1</f>
        <v>0</v>
      </c>
    </row>
    <row r="21" ht="21" customHeight="1" outlineLevel="1">
      <c r="A21" s="10" t="inlineStr">
        <is>
          <t xml:space="preserve">16</t>
        </is>
      </c>
      <c r="B21" s="9" t="inlineStr">
        <is>
          <t xml:space="preserve">Esteban Ocon</t>
        </is>
      </c>
      <c r="C21" s="11" t="b">
        <v>0</v>
      </c>
      <c r="D21" s="12" t="n">
        <f>COUNTIF(C21:C21,TRUE)/1</f>
        <v>0</v>
      </c>
    </row>
    <row r="22" ht="21" customHeight="1" outlineLevel="1">
      <c r="A22" s="10" t="inlineStr">
        <is>
          <t xml:space="preserve">17</t>
        </is>
      </c>
      <c r="B22" s="9" t="inlineStr">
        <is>
          <t xml:space="preserve">Nico Hülkenberg</t>
        </is>
      </c>
      <c r="C22" s="11" t="b">
        <v>0</v>
      </c>
      <c r="D22" s="12" t="n">
        <f>COUNTIF(C22:C22,TRUE)/1</f>
        <v>0</v>
      </c>
    </row>
    <row r="23" ht="21" customHeight="1" outlineLevel="1">
      <c r="A23" s="10" t="inlineStr">
        <is>
          <t xml:space="preserve">18</t>
        </is>
      </c>
      <c r="B23" s="9" t="inlineStr">
        <is>
          <t xml:space="preserve">Gabriel Bortoleto</t>
        </is>
      </c>
      <c r="C23" s="11" t="b">
        <v>0</v>
      </c>
      <c r="D23" s="12" t="n">
        <f>COUNTIF(C23:C23,TRUE)/1</f>
        <v>0</v>
      </c>
    </row>
    <row r="24" ht="21" customHeight="1" outlineLevel="1">
      <c r="A24" s="10" t="inlineStr">
        <is>
          <t xml:space="preserve">19</t>
        </is>
      </c>
      <c r="B24" s="9" t="inlineStr">
        <is>
          <t xml:space="preserve">Pierre Gasly</t>
        </is>
      </c>
      <c r="C24" s="11" t="b">
        <v>0</v>
      </c>
      <c r="D24" s="12" t="n">
        <f>COUNTIF(C24:C24,TRUE)/1</f>
        <v>0</v>
      </c>
    </row>
    <row r="25" ht="21" customHeight="1" outlineLevel="1">
      <c r="A25" s="10" t="inlineStr">
        <is>
          <t xml:space="preserve">20</t>
        </is>
      </c>
      <c r="B25" s="9" t="inlineStr">
        <is>
          <t xml:space="preserve">Franco Colapinto</t>
        </is>
      </c>
      <c r="C25" s="11" t="b">
        <v>0</v>
      </c>
      <c r="D25" s="12" t="n">
        <f>COUNTIF(C25:C25,TRUE)/1</f>
        <v>0</v>
      </c>
    </row>
    <row r="26" ht="21" customHeight="1" outlineLevel="1">
      <c r="A26" s="10" t="inlineStr">
        <is>
          <t xml:space="preserve">21</t>
        </is>
      </c>
      <c r="B26" s="9" t="inlineStr">
        <is>
          <t xml:space="preserve">Sergio Pérez</t>
        </is>
      </c>
      <c r="C26" s="11" t="b">
        <v>0</v>
      </c>
      <c r="D26" s="12" t="n">
        <f>COUNTIF(C26:C26,TRUE)/1</f>
        <v>0</v>
      </c>
    </row>
    <row r="27" ht="21" customHeight="1" outlineLevel="1">
      <c r="A27" s="10" t="inlineStr">
        <is>
          <t xml:space="preserve">22</t>
        </is>
      </c>
      <c r="B27" s="9" t="inlineStr">
        <is>
          <t xml:space="preserve">Valtteri Bottas</t>
        </is>
      </c>
      <c r="C27" s="11" t="b">
        <v>0</v>
      </c>
      <c r="D27" s="12" t="n">
        <f>COUNTIF(C27:C27,TRUE)/1</f>
        <v>0</v>
      </c>
    </row>
    <row r="28" ht="7" customHeight="1"/>
    <row r="29" ht="27" customHeight="1">
      <c r="A29" s="8" t="inlineStr">
        <is>
          <t xml:space="preserve">PILOTES F2  ·  22 cartes</t>
        </is>
      </c>
      <c r="D29" s="12" t="n">
        <f>COUNTIF(C30:C51,TRUE)/22</f>
        <v>0</v>
      </c>
    </row>
    <row r="30" ht="21" customHeight="1" outlineLevel="1">
      <c r="A30" s="10" t="inlineStr">
        <is>
          <t xml:space="preserve">23</t>
        </is>
      </c>
      <c r="B30" s="9" t="inlineStr">
        <is>
          <t xml:space="preserve">Rafael Câmara</t>
        </is>
      </c>
      <c r="C30" s="11" t="b">
        <v>0</v>
      </c>
      <c r="D30" s="12" t="n">
        <f>COUNTIF(C30:C30,TRUE)/1</f>
        <v>0</v>
      </c>
    </row>
    <row r="31" ht="21" customHeight="1" outlineLevel="1">
      <c r="A31" s="10" t="inlineStr">
        <is>
          <t xml:space="preserve">24</t>
        </is>
      </c>
      <c r="B31" s="9" t="inlineStr">
        <is>
          <t xml:space="preserve">Joshua Dürksen</t>
        </is>
      </c>
      <c r="C31" s="11" t="b">
        <v>0</v>
      </c>
      <c r="D31" s="12" t="n">
        <f>COUNTIF(C31:C31,TRUE)/1</f>
        <v>0</v>
      </c>
    </row>
    <row r="32" ht="21" customHeight="1" outlineLevel="1">
      <c r="A32" s="10" t="inlineStr">
        <is>
          <t xml:space="preserve">25</t>
        </is>
      </c>
      <c r="B32" s="9" t="inlineStr">
        <is>
          <t xml:space="preserve">Noel León</t>
        </is>
      </c>
      <c r="C32" s="11" t="b">
        <v>0</v>
      </c>
      <c r="D32" s="12" t="n">
        <f>COUNTIF(C32:C32,TRUE)/1</f>
        <v>0</v>
      </c>
    </row>
    <row r="33" ht="21" customHeight="1" outlineLevel="1">
      <c r="A33" s="10" t="inlineStr">
        <is>
          <t xml:space="preserve">26</t>
        </is>
      </c>
      <c r="B33" s="9" t="inlineStr">
        <is>
          <t xml:space="preserve">Nikola Tsolov</t>
        </is>
      </c>
      <c r="C33" s="11" t="b">
        <v>0</v>
      </c>
      <c r="D33" s="12" t="n">
        <f>COUNTIF(C33:C33,TRUE)/1</f>
        <v>0</v>
      </c>
    </row>
    <row r="34" ht="21" customHeight="1" outlineLevel="1">
      <c r="A34" s="10" t="inlineStr">
        <is>
          <t xml:space="preserve">27</t>
        </is>
      </c>
      <c r="B34" s="9" t="inlineStr">
        <is>
          <t xml:space="preserve">Oliver Goethe</t>
        </is>
      </c>
      <c r="C34" s="11" t="b">
        <v>0</v>
      </c>
      <c r="D34" s="12" t="n">
        <f>COUNTIF(C34:C34,TRUE)/1</f>
        <v>0</v>
      </c>
    </row>
    <row r="35" ht="21" customHeight="1" outlineLevel="1">
      <c r="A35" s="10" t="inlineStr">
        <is>
          <t xml:space="preserve">28</t>
        </is>
      </c>
      <c r="B35" s="9" t="inlineStr">
        <is>
          <t xml:space="preserve">Gabriele Minì</t>
        </is>
      </c>
      <c r="C35" s="11" t="b">
        <v>0</v>
      </c>
      <c r="D35" s="12" t="n">
        <f>COUNTIF(C35:C35,TRUE)/1</f>
        <v>0</v>
      </c>
    </row>
    <row r="36" ht="21" customHeight="1" outlineLevel="1">
      <c r="A36" s="10" t="inlineStr">
        <is>
          <t xml:space="preserve">29</t>
        </is>
      </c>
      <c r="B36" s="9" t="inlineStr">
        <is>
          <t xml:space="preserve">Colton Herta (1st)</t>
        </is>
      </c>
      <c r="C36" s="11" t="b">
        <v>0</v>
      </c>
      <c r="D36" s="12" t="n">
        <f>COUNTIF(C36:C36,TRUE)/1</f>
        <v>0</v>
      </c>
    </row>
    <row r="37" ht="21" customHeight="1" outlineLevel="1">
      <c r="A37" s="10" t="inlineStr">
        <is>
          <t xml:space="preserve">30</t>
        </is>
      </c>
      <c r="B37" s="9" t="inlineStr">
        <is>
          <t xml:space="preserve">Ritomo Miyata</t>
        </is>
      </c>
      <c r="C37" s="11" t="b">
        <v>0</v>
      </c>
      <c r="D37" s="12" t="n">
        <f>COUNTIF(C37:C37,TRUE)/1</f>
        <v>0</v>
      </c>
    </row>
    <row r="38" ht="21" customHeight="1" outlineLevel="1">
      <c r="A38" s="10" t="inlineStr">
        <is>
          <t xml:space="preserve">31</t>
        </is>
      </c>
      <c r="B38" s="9" t="inlineStr">
        <is>
          <t xml:space="preserve">Mari Boya</t>
        </is>
      </c>
      <c r="C38" s="11" t="b">
        <v>0</v>
      </c>
      <c r="D38" s="12" t="n">
        <f>COUNTIF(C38:C38,TRUE)/1</f>
        <v>0</v>
      </c>
    </row>
    <row r="39" ht="21" customHeight="1" outlineLevel="1">
      <c r="A39" s="10" t="inlineStr">
        <is>
          <t xml:space="preserve">32</t>
        </is>
      </c>
      <c r="B39" s="9" t="inlineStr">
        <is>
          <t xml:space="preserve">Sebastián Montoya</t>
        </is>
      </c>
      <c r="C39" s="11" t="b">
        <v>0</v>
      </c>
      <c r="D39" s="12" t="n">
        <f>COUNTIF(C39:C39,TRUE)/1</f>
        <v>0</v>
      </c>
    </row>
    <row r="40" ht="21" customHeight="1" outlineLevel="1">
      <c r="A40" s="10" t="inlineStr">
        <is>
          <t xml:space="preserve">33</t>
        </is>
      </c>
      <c r="B40" s="9" t="inlineStr">
        <is>
          <t xml:space="preserve">Dino Beganovic</t>
        </is>
      </c>
      <c r="C40" s="11" t="b">
        <v>0</v>
      </c>
      <c r="D40" s="12" t="n">
        <f>COUNTIF(C40:C40,TRUE)/1</f>
        <v>0</v>
      </c>
    </row>
    <row r="41" ht="21" customHeight="1" outlineLevel="1">
      <c r="A41" s="10" t="inlineStr">
        <is>
          <t xml:space="preserve">34</t>
        </is>
      </c>
      <c r="B41" s="9" t="inlineStr">
        <is>
          <t xml:space="preserve">Roman Bilinski</t>
        </is>
      </c>
      <c r="C41" s="11" t="b">
        <v>0</v>
      </c>
      <c r="D41" s="12" t="n">
        <f>COUNTIF(C41:C41,TRUE)/1</f>
        <v>0</v>
      </c>
    </row>
    <row r="42" ht="21" customHeight="1" outlineLevel="1">
      <c r="A42" s="10" t="inlineStr">
        <is>
          <t xml:space="preserve">35</t>
        </is>
      </c>
      <c r="B42" s="9" t="inlineStr">
        <is>
          <t xml:space="preserve">Tasanapol Inthraphuvasak</t>
        </is>
      </c>
      <c r="C42" s="11" t="b">
        <v>0</v>
      </c>
      <c r="D42" s="12" t="n">
        <f>COUNTIF(C42:C42,TRUE)/1</f>
        <v>0</v>
      </c>
    </row>
    <row r="43" ht="21" customHeight="1" outlineLevel="1">
      <c r="A43" s="10" t="inlineStr">
        <is>
          <t xml:space="preserve">36</t>
        </is>
      </c>
      <c r="B43" s="9" t="inlineStr">
        <is>
          <t xml:space="preserve">Kush Maini</t>
        </is>
      </c>
      <c r="C43" s="11" t="b">
        <v>0</v>
      </c>
      <c r="D43" s="12" t="n">
        <f>COUNTIF(C43:C43,TRUE)/1</f>
        <v>0</v>
      </c>
    </row>
    <row r="44" ht="21" customHeight="1" outlineLevel="1">
      <c r="A44" s="10" t="inlineStr">
        <is>
          <t xml:space="preserve">37</t>
        </is>
      </c>
      <c r="B44" s="9" t="inlineStr">
        <is>
          <t xml:space="preserve">Martinius Stenshorne</t>
        </is>
      </c>
      <c r="C44" s="11" t="b">
        <v>0</v>
      </c>
      <c r="D44" s="12" t="n">
        <f>COUNTIF(C44:C44,TRUE)/1</f>
        <v>0</v>
      </c>
    </row>
    <row r="45" ht="21" customHeight="1" outlineLevel="1">
      <c r="A45" s="10" t="inlineStr">
        <is>
          <t xml:space="preserve">38</t>
        </is>
      </c>
      <c r="B45" s="9" t="inlineStr">
        <is>
          <t xml:space="preserve">Alexander Dunne</t>
        </is>
      </c>
      <c r="C45" s="11" t="b">
        <v>0</v>
      </c>
      <c r="D45" s="12" t="n">
        <f>COUNTIF(C45:C45,TRUE)/1</f>
        <v>0</v>
      </c>
    </row>
    <row r="46" ht="21" customHeight="1" outlineLevel="1">
      <c r="A46" s="10" t="inlineStr">
        <is>
          <t xml:space="preserve">39</t>
        </is>
      </c>
      <c r="B46" s="9" t="inlineStr">
        <is>
          <t xml:space="preserve">Emerson Fittipaldi (1st)</t>
        </is>
      </c>
      <c r="C46" s="11" t="b">
        <v>0</v>
      </c>
      <c r="D46" s="12" t="n">
        <f>COUNTIF(C46:C46,TRUE)/1</f>
        <v>0</v>
      </c>
    </row>
    <row r="47" ht="21" customHeight="1" outlineLevel="1">
      <c r="A47" s="10" t="inlineStr">
        <is>
          <t xml:space="preserve">40</t>
        </is>
      </c>
      <c r="B47" s="9" t="inlineStr">
        <is>
          <t xml:space="preserve">Cian Shields</t>
        </is>
      </c>
      <c r="C47" s="11" t="b">
        <v>0</v>
      </c>
      <c r="D47" s="12" t="n">
        <f>COUNTIF(C47:C47,TRUE)/1</f>
        <v>0</v>
      </c>
    </row>
    <row r="48" ht="21" customHeight="1" outlineLevel="1">
      <c r="A48" s="10" t="inlineStr">
        <is>
          <t xml:space="preserve">41</t>
        </is>
      </c>
      <c r="B48" s="9" t="inlineStr">
        <is>
          <t xml:space="preserve">Laurens van Hoepen</t>
        </is>
      </c>
      <c r="C48" s="11" t="b">
        <v>0</v>
      </c>
      <c r="D48" s="12" t="n">
        <f>COUNTIF(C48:C48,TRUE)/1</f>
        <v>0</v>
      </c>
    </row>
    <row r="49" ht="21" customHeight="1" outlineLevel="1">
      <c r="A49" s="10" t="inlineStr">
        <is>
          <t xml:space="preserve">42</t>
        </is>
      </c>
      <c r="B49" s="9" t="inlineStr">
        <is>
          <t xml:space="preserve">John Bennett</t>
        </is>
      </c>
      <c r="C49" s="11" t="b">
        <v>0</v>
      </c>
      <c r="D49" s="12" t="n">
        <f>COUNTIF(C49:C49,TRUE)/1</f>
        <v>0</v>
      </c>
    </row>
    <row r="50" ht="21" customHeight="1" outlineLevel="1">
      <c r="A50" s="10" t="inlineStr">
        <is>
          <t xml:space="preserve">43</t>
        </is>
      </c>
      <c r="B50" s="9" t="inlineStr">
        <is>
          <t xml:space="preserve">Nico Varrone (1st)</t>
        </is>
      </c>
      <c r="C50" s="11" t="b">
        <v>0</v>
      </c>
      <c r="D50" s="12" t="n">
        <f>COUNTIF(C50:C50,TRUE)/1</f>
        <v>0</v>
      </c>
    </row>
    <row r="51" ht="21" customHeight="1" outlineLevel="1">
      <c r="A51" s="10" t="inlineStr">
        <is>
          <t xml:space="preserve">44</t>
        </is>
      </c>
      <c r="B51" s="9" t="inlineStr">
        <is>
          <t xml:space="preserve">Rafael Villagómez</t>
        </is>
      </c>
      <c r="C51" s="11" t="b">
        <v>0</v>
      </c>
      <c r="D51" s="12" t="n">
        <f>COUNTIF(C51:C51,TRUE)/1</f>
        <v>0</v>
      </c>
    </row>
    <row r="52" ht="7" customHeight="1"/>
    <row r="53" ht="27" customHeight="1">
      <c r="A53" s="8" t="inlineStr">
        <is>
          <t xml:space="preserve">PILOTES F3  ·  27 cartes</t>
        </is>
      </c>
      <c r="D53" s="12" t="n">
        <f>COUNTIF(C54:C80,TRUE)/27</f>
        <v>0</v>
      </c>
    </row>
    <row r="54" ht="21" customHeight="1" outlineLevel="1">
      <c r="A54" s="10" t="inlineStr">
        <is>
          <t xml:space="preserve">45</t>
        </is>
      </c>
      <c r="B54" s="9" t="inlineStr">
        <is>
          <t xml:space="preserve">Théophile Naël</t>
        </is>
      </c>
      <c r="C54" s="11" t="b">
        <v>0</v>
      </c>
      <c r="D54" s="12" t="n">
        <f>COUNTIF(C54:C54,TRUE)/1</f>
        <v>0</v>
      </c>
    </row>
    <row r="55" ht="21" customHeight="1" outlineLevel="1">
      <c r="A55" s="10" t="inlineStr">
        <is>
          <t xml:space="preserve">46</t>
        </is>
      </c>
      <c r="B55" s="9" t="inlineStr">
        <is>
          <t xml:space="preserve">Ugo Ugochukwu</t>
        </is>
      </c>
      <c r="C55" s="11" t="b">
        <v>0</v>
      </c>
      <c r="D55" s="12" t="n">
        <f>COUNTIF(C55:C55,TRUE)/1</f>
        <v>0</v>
      </c>
    </row>
    <row r="56" ht="21" customHeight="1" outlineLevel="1">
      <c r="A56" s="10" t="inlineStr">
        <is>
          <t xml:space="preserve">47</t>
        </is>
      </c>
      <c r="B56" s="9" t="inlineStr">
        <is>
          <t xml:space="preserve">Matteo de Palo (1st)</t>
        </is>
      </c>
      <c r="C56" s="11" t="b">
        <v>0</v>
      </c>
      <c r="D56" s="12" t="n">
        <f>COUNTIF(C56:C56,TRUE)/1</f>
        <v>0</v>
      </c>
    </row>
    <row r="57" ht="21" customHeight="1" outlineLevel="1">
      <c r="A57" s="10" t="inlineStr">
        <is>
          <t xml:space="preserve">48</t>
        </is>
      </c>
      <c r="B57" s="9" t="inlineStr">
        <is>
          <t xml:space="preserve">Freddie Slater (1st)</t>
        </is>
      </c>
      <c r="C57" s="11" t="b">
        <v>0</v>
      </c>
      <c r="D57" s="12" t="n">
        <f>COUNTIF(C57:C57,TRUE)/1</f>
        <v>0</v>
      </c>
    </row>
    <row r="58" ht="21" customHeight="1" outlineLevel="1">
      <c r="A58" s="10" t="inlineStr">
        <is>
          <t xml:space="preserve">49</t>
        </is>
      </c>
      <c r="B58" s="9" t="inlineStr">
        <is>
          <t xml:space="preserve">Noah Strømsted</t>
        </is>
      </c>
      <c r="C58" s="11" t="b">
        <v>0</v>
      </c>
      <c r="D58" s="12" t="n">
        <f>COUNTIF(C58:C58,TRUE)/1</f>
        <v>0</v>
      </c>
    </row>
    <row r="59" ht="21" customHeight="1" outlineLevel="1">
      <c r="A59" s="10" t="inlineStr">
        <is>
          <t xml:space="preserve">50</t>
        </is>
      </c>
      <c r="B59" s="9" t="inlineStr">
        <is>
          <t xml:space="preserve">Mattia Colnaghi (1st)</t>
        </is>
      </c>
      <c r="C59" s="11" t="b">
        <v>0</v>
      </c>
      <c r="D59" s="12" t="n">
        <f>COUNTIF(C59:C59,TRUE)/1</f>
        <v>0</v>
      </c>
    </row>
    <row r="60" ht="21" customHeight="1" outlineLevel="1">
      <c r="A60" s="10" t="inlineStr">
        <is>
          <t xml:space="preserve">51</t>
        </is>
      </c>
      <c r="B60" s="9" t="inlineStr">
        <is>
          <t xml:space="preserve">Alessandro Giusti</t>
        </is>
      </c>
      <c r="C60" s="11" t="b">
        <v>0</v>
      </c>
      <c r="D60" s="12" t="n">
        <f>COUNTIF(C60:C60,TRUE)/1</f>
        <v>0</v>
      </c>
    </row>
    <row r="61" ht="21" customHeight="1" outlineLevel="1">
      <c r="A61" s="10" t="inlineStr">
        <is>
          <t xml:space="preserve">52</t>
        </is>
      </c>
      <c r="B61" s="9" t="inlineStr">
        <is>
          <t xml:space="preserve">Tuukka Taponen</t>
        </is>
      </c>
      <c r="C61" s="11" t="b">
        <v>0</v>
      </c>
      <c r="D61" s="12" t="n">
        <f>COUNTIF(C61:C61,TRUE)/1</f>
        <v>0</v>
      </c>
    </row>
    <row r="62" ht="21" customHeight="1" outlineLevel="1">
      <c r="A62" s="10" t="inlineStr">
        <is>
          <t xml:space="preserve">53</t>
        </is>
      </c>
      <c r="B62" s="9" t="inlineStr">
        <is>
          <t xml:space="preserve">Maciej Gładysz (1st)</t>
        </is>
      </c>
      <c r="C62" s="11" t="b">
        <v>0</v>
      </c>
      <c r="D62" s="12" t="n">
        <f>COUNTIF(C62:C62,TRUE)/1</f>
        <v>0</v>
      </c>
    </row>
    <row r="63" ht="21" customHeight="1" outlineLevel="1">
      <c r="A63" s="10" t="inlineStr">
        <is>
          <t xml:space="preserve">54</t>
        </is>
      </c>
      <c r="B63" s="9" t="inlineStr">
        <is>
          <t xml:space="preserve">Kanato Le (1st)</t>
        </is>
      </c>
      <c r="C63" s="11" t="b">
        <v>0</v>
      </c>
      <c r="D63" s="12" t="n">
        <f>COUNTIF(C63:C63,TRUE)/1</f>
        <v>0</v>
      </c>
    </row>
    <row r="64" ht="21" customHeight="1" outlineLevel="1">
      <c r="A64" s="10" t="inlineStr">
        <is>
          <t xml:space="preserve">55</t>
        </is>
      </c>
      <c r="B64" s="9" t="inlineStr">
        <is>
          <t xml:space="preserve">Taito Kato (1st)</t>
        </is>
      </c>
      <c r="C64" s="11" t="b">
        <v>0</v>
      </c>
      <c r="D64" s="12" t="n">
        <f>COUNTIF(C64:C64,TRUE)/1</f>
        <v>0</v>
      </c>
    </row>
    <row r="65" ht="21" customHeight="1" outlineLevel="1">
      <c r="A65" s="10" t="inlineStr">
        <is>
          <t xml:space="preserve">56</t>
        </is>
      </c>
      <c r="B65" s="9" t="inlineStr">
        <is>
          <t xml:space="preserve">Enzo Deligny (1st)</t>
        </is>
      </c>
      <c r="C65" s="11" t="b">
        <v>0</v>
      </c>
      <c r="D65" s="12" t="n">
        <f>COUNTIF(C65:C65,TRUE)/1</f>
        <v>0</v>
      </c>
    </row>
    <row r="66" ht="21" customHeight="1" outlineLevel="1">
      <c r="A66" s="10" t="inlineStr">
        <is>
          <t xml:space="preserve">57</t>
        </is>
      </c>
      <c r="B66" s="9" t="inlineStr">
        <is>
          <t xml:space="preserve">Bruno del Pino</t>
        </is>
      </c>
      <c r="C66" s="11" t="b">
        <v>0</v>
      </c>
      <c r="D66" s="12" t="n">
        <f>COUNTIF(C66:C66,TRUE)/1</f>
        <v>0</v>
      </c>
    </row>
    <row r="67" ht="21" customHeight="1" outlineLevel="1">
      <c r="A67" s="10" t="inlineStr">
        <is>
          <t xml:space="preserve">58</t>
        </is>
      </c>
      <c r="B67" s="9" t="inlineStr">
        <is>
          <t xml:space="preserve">Hiyu Yamakoshi (1st)</t>
        </is>
      </c>
      <c r="C67" s="11" t="b">
        <v>0</v>
      </c>
      <c r="D67" s="12" t="n">
        <f>COUNTIF(C67:C67,TRUE)/1</f>
        <v>0</v>
      </c>
    </row>
    <row r="68" ht="21" customHeight="1" outlineLevel="1">
      <c r="A68" s="10" t="inlineStr">
        <is>
          <t xml:space="preserve">59</t>
        </is>
      </c>
      <c r="B68" s="9" t="inlineStr">
        <is>
          <t xml:space="preserve">Brando Badoer</t>
        </is>
      </c>
      <c r="C68" s="11" t="b">
        <v>0</v>
      </c>
      <c r="D68" s="12" t="n">
        <f>COUNTIF(C68:C68,TRUE)/1</f>
        <v>0</v>
      </c>
    </row>
    <row r="69" ht="21" customHeight="1" outlineLevel="1">
      <c r="A69" s="10" t="inlineStr">
        <is>
          <t xml:space="preserve">60</t>
        </is>
      </c>
      <c r="B69" s="9" t="inlineStr">
        <is>
          <t xml:space="preserve">Pedro Clerot (1st)</t>
        </is>
      </c>
      <c r="C69" s="11" t="b">
        <v>0</v>
      </c>
      <c r="D69" s="12" t="n">
        <f>COUNTIF(C69:C69,TRUE)/1</f>
        <v>0</v>
      </c>
    </row>
    <row r="70" ht="21" customHeight="1" outlineLevel="1">
      <c r="A70" s="10" t="inlineStr">
        <is>
          <t xml:space="preserve">61</t>
        </is>
      </c>
      <c r="B70" s="9" t="inlineStr">
        <is>
          <t xml:space="preserve">Christian Ho</t>
        </is>
      </c>
      <c r="C70" s="11" t="b">
        <v>0</v>
      </c>
      <c r="D70" s="12" t="n">
        <f>COUNTIF(C70:C70,TRUE)/1</f>
        <v>0</v>
      </c>
    </row>
    <row r="71" ht="21" customHeight="1" outlineLevel="1">
      <c r="A71" s="10" t="inlineStr">
        <is>
          <t xml:space="preserve">62</t>
        </is>
      </c>
      <c r="B71" s="9" t="inlineStr">
        <is>
          <t xml:space="preserve">Louis Sharp</t>
        </is>
      </c>
      <c r="C71" s="11" t="b">
        <v>0</v>
      </c>
      <c r="D71" s="12" t="n">
        <f>COUNTIF(C71:C71,TRUE)/1</f>
        <v>0</v>
      </c>
    </row>
    <row r="72" ht="21" customHeight="1" outlineLevel="1">
      <c r="A72" s="10" t="inlineStr">
        <is>
          <t xml:space="preserve">63</t>
        </is>
      </c>
      <c r="B72" s="9" t="inlineStr">
        <is>
          <t xml:space="preserve">James Wharton</t>
        </is>
      </c>
      <c r="C72" s="11" t="b">
        <v>0</v>
      </c>
      <c r="D72" s="12" t="n">
        <f>COUNTIF(C72:C72,TRUE)/1</f>
        <v>0</v>
      </c>
    </row>
    <row r="73" ht="21" customHeight="1" outlineLevel="1">
      <c r="A73" s="10" t="inlineStr">
        <is>
          <t xml:space="preserve">64</t>
        </is>
      </c>
      <c r="B73" s="9" t="inlineStr">
        <is>
          <t xml:space="preserve">Fionn McLaughlin (1st)</t>
        </is>
      </c>
      <c r="C73" s="11" t="b">
        <v>0</v>
      </c>
      <c r="D73" s="12" t="n">
        <f>COUNTIF(C73:C73,TRUE)/1</f>
        <v>0</v>
      </c>
    </row>
    <row r="74" ht="21" customHeight="1" outlineLevel="1">
      <c r="A74" s="10" t="inlineStr">
        <is>
          <t xml:space="preserve">65</t>
        </is>
      </c>
      <c r="B74" s="9" t="inlineStr">
        <is>
          <t xml:space="preserve">Jin Nakamura (1st)</t>
        </is>
      </c>
      <c r="C74" s="11" t="b">
        <v>0</v>
      </c>
      <c r="D74" s="12" t="n">
        <f>COUNTIF(C74:C74,TRUE)/1</f>
        <v>0</v>
      </c>
    </row>
    <row r="75" ht="21" customHeight="1" outlineLevel="1">
      <c r="A75" s="10" t="inlineStr">
        <is>
          <t xml:space="preserve">66</t>
        </is>
      </c>
      <c r="B75" s="9" t="inlineStr">
        <is>
          <t xml:space="preserve">Fernando Barrichello (1st)</t>
        </is>
      </c>
      <c r="C75" s="11" t="b">
        <v>0</v>
      </c>
      <c r="D75" s="12" t="n">
        <f>COUNTIF(C75:C75,TRUE)/1</f>
        <v>0</v>
      </c>
    </row>
    <row r="76" ht="21" customHeight="1" outlineLevel="1">
      <c r="A76" s="10" t="inlineStr">
        <is>
          <t xml:space="preserve">67</t>
        </is>
      </c>
      <c r="B76" s="9" t="inlineStr">
        <is>
          <t xml:space="preserve">Brad Benavides</t>
        </is>
      </c>
      <c r="C76" s="11" t="b">
        <v>0</v>
      </c>
      <c r="D76" s="12" t="n">
        <f>COUNTIF(C76:C76,TRUE)/1</f>
        <v>0</v>
      </c>
    </row>
    <row r="77" ht="21" customHeight="1" outlineLevel="1">
      <c r="A77" s="10" t="inlineStr">
        <is>
          <t xml:space="preserve">68</t>
        </is>
      </c>
      <c r="B77" s="9" t="inlineStr">
        <is>
          <t xml:space="preserve">Yevan David (1st)</t>
        </is>
      </c>
      <c r="C77" s="11" t="b">
        <v>0</v>
      </c>
      <c r="D77" s="12" t="n">
        <f>COUNTIF(C77:C77,TRUE)/1</f>
        <v>0</v>
      </c>
    </row>
    <row r="78" ht="21" customHeight="1" outlineLevel="1">
      <c r="A78" s="10" t="inlineStr">
        <is>
          <t xml:space="preserve">69</t>
        </is>
      </c>
      <c r="B78" s="9" t="inlineStr">
        <is>
          <t xml:space="preserve">Nandhavud Bhirombhakdi (1st)</t>
        </is>
      </c>
      <c r="C78" s="11" t="b">
        <v>0</v>
      </c>
      <c r="D78" s="12" t="n">
        <f>COUNTIF(C78:C78,TRUE)/1</f>
        <v>0</v>
      </c>
    </row>
    <row r="79" ht="21" customHeight="1" outlineLevel="1">
      <c r="A79" s="10" t="inlineStr">
        <is>
          <t xml:space="preserve">70</t>
        </is>
      </c>
      <c r="B79" s="9" t="inlineStr">
        <is>
          <t xml:space="preserve">Nicola Lacorte</t>
        </is>
      </c>
      <c r="C79" s="11" t="b">
        <v>0</v>
      </c>
      <c r="D79" s="12" t="n">
        <f>COUNTIF(C79:C79,TRUE)/1</f>
        <v>0</v>
      </c>
    </row>
    <row r="80" ht="21" customHeight="1" outlineLevel="1">
      <c r="A80" s="10" t="inlineStr">
        <is>
          <t xml:space="preserve">71</t>
        </is>
      </c>
      <c r="B80" s="9" t="inlineStr">
        <is>
          <t xml:space="preserve">Gerrard Xie</t>
        </is>
      </c>
      <c r="C80" s="11" t="b">
        <v>0</v>
      </c>
      <c r="D80" s="12" t="n">
        <f>COUNTIF(C80:C80,TRUE)/1</f>
        <v>0</v>
      </c>
    </row>
    <row r="81" ht="7" customHeight="1"/>
    <row r="82" ht="27" customHeight="1">
      <c r="A82" s="8" t="inlineStr">
        <is>
          <t xml:space="preserve">F1 CARS  ·  22 cartes</t>
        </is>
      </c>
      <c r="D82" s="12" t="n">
        <f>COUNTIF(C83:C104,TRUE)/22</f>
        <v>0</v>
      </c>
    </row>
    <row r="83" ht="21" customHeight="1" outlineLevel="1">
      <c r="A83" s="10" t="inlineStr">
        <is>
          <t xml:space="preserve">89</t>
        </is>
      </c>
      <c r="B83" s="9" t="inlineStr">
        <is>
          <t xml:space="preserve">Lando Norris</t>
        </is>
      </c>
      <c r="C83" s="11" t="b">
        <v>0</v>
      </c>
      <c r="D83" s="12" t="n">
        <f>COUNTIF(C83:C83,TRUE)/1</f>
        <v>0</v>
      </c>
    </row>
    <row r="84" ht="21" customHeight="1" outlineLevel="1">
      <c r="A84" s="10" t="inlineStr">
        <is>
          <t xml:space="preserve">90</t>
        </is>
      </c>
      <c r="B84" s="9" t="inlineStr">
        <is>
          <t xml:space="preserve">Oscar Piastri</t>
        </is>
      </c>
      <c r="C84" s="11" t="b">
        <v>0</v>
      </c>
      <c r="D84" s="12" t="n">
        <f>COUNTIF(C84:C84,TRUE)/1</f>
        <v>0</v>
      </c>
    </row>
    <row r="85" ht="21" customHeight="1" outlineLevel="1">
      <c r="A85" s="10" t="inlineStr">
        <is>
          <t xml:space="preserve">91</t>
        </is>
      </c>
      <c r="B85" s="9" t="inlineStr">
        <is>
          <t xml:space="preserve">George Russell</t>
        </is>
      </c>
      <c r="C85" s="11" t="b">
        <v>0</v>
      </c>
      <c r="D85" s="12" t="n">
        <f>COUNTIF(C85:C85,TRUE)/1</f>
        <v>0</v>
      </c>
    </row>
    <row r="86" ht="21" customHeight="1" outlineLevel="1">
      <c r="A86" s="10" t="inlineStr">
        <is>
          <t xml:space="preserve">92</t>
        </is>
      </c>
      <c r="B86" s="9" t="inlineStr">
        <is>
          <t xml:space="preserve">Kimi Antonelli</t>
        </is>
      </c>
      <c r="C86" s="11" t="b">
        <v>0</v>
      </c>
      <c r="D86" s="12" t="n">
        <f>COUNTIF(C86:C86,TRUE)/1</f>
        <v>0</v>
      </c>
    </row>
    <row r="87" ht="21" customHeight="1" outlineLevel="1">
      <c r="A87" s="10" t="inlineStr">
        <is>
          <t xml:space="preserve">93</t>
        </is>
      </c>
      <c r="B87" s="9" t="inlineStr">
        <is>
          <t xml:space="preserve">Max Verstappen</t>
        </is>
      </c>
      <c r="C87" s="11" t="b">
        <v>0</v>
      </c>
      <c r="D87" s="12" t="n">
        <f>COUNTIF(C87:C87,TRUE)/1</f>
        <v>0</v>
      </c>
    </row>
    <row r="88" ht="21" customHeight="1" outlineLevel="1">
      <c r="A88" s="10" t="inlineStr">
        <is>
          <t xml:space="preserve">94</t>
        </is>
      </c>
      <c r="B88" s="9" t="inlineStr">
        <is>
          <t xml:space="preserve">Isack Hadjar</t>
        </is>
      </c>
      <c r="C88" s="11" t="b">
        <v>0</v>
      </c>
      <c r="D88" s="12" t="n">
        <f>COUNTIF(C88:C88,TRUE)/1</f>
        <v>0</v>
      </c>
    </row>
    <row r="89" ht="21" customHeight="1" outlineLevel="1">
      <c r="A89" s="10" t="inlineStr">
        <is>
          <t xml:space="preserve">95</t>
        </is>
      </c>
      <c r="B89" s="9" t="inlineStr">
        <is>
          <t xml:space="preserve">Charles Leclerc</t>
        </is>
      </c>
      <c r="C89" s="11" t="b">
        <v>0</v>
      </c>
      <c r="D89" s="12" t="n">
        <f>COUNTIF(C89:C89,TRUE)/1</f>
        <v>0</v>
      </c>
    </row>
    <row r="90" ht="21" customHeight="1" outlineLevel="1">
      <c r="A90" s="10" t="inlineStr">
        <is>
          <t xml:space="preserve">96</t>
        </is>
      </c>
      <c r="B90" s="9" t="inlineStr">
        <is>
          <t xml:space="preserve">Lewis Hamilton</t>
        </is>
      </c>
      <c r="C90" s="11" t="b">
        <v>0</v>
      </c>
      <c r="D90" s="12" t="n">
        <f>COUNTIF(C90:C90,TRUE)/1</f>
        <v>0</v>
      </c>
    </row>
    <row r="91" ht="21" customHeight="1" outlineLevel="1">
      <c r="A91" s="10" t="inlineStr">
        <is>
          <t xml:space="preserve">97</t>
        </is>
      </c>
      <c r="B91" s="9" t="inlineStr">
        <is>
          <t xml:space="preserve">Alex Albon</t>
        </is>
      </c>
      <c r="C91" s="11" t="b">
        <v>0</v>
      </c>
      <c r="D91" s="12" t="n">
        <f>COUNTIF(C91:C91,TRUE)/1</f>
        <v>0</v>
      </c>
    </row>
    <row r="92" ht="21" customHeight="1" outlineLevel="1">
      <c r="A92" s="10" t="inlineStr">
        <is>
          <t xml:space="preserve">98</t>
        </is>
      </c>
      <c r="B92" s="9" t="inlineStr">
        <is>
          <t xml:space="preserve">Carlos Sainz</t>
        </is>
      </c>
      <c r="C92" s="11" t="b">
        <v>0</v>
      </c>
      <c r="D92" s="12" t="n">
        <f>COUNTIF(C92:C92,TRUE)/1</f>
        <v>0</v>
      </c>
    </row>
    <row r="93" ht="21" customHeight="1" outlineLevel="1">
      <c r="A93" s="10" t="inlineStr">
        <is>
          <t xml:space="preserve">99</t>
        </is>
      </c>
      <c r="B93" s="9" t="inlineStr">
        <is>
          <t xml:space="preserve">Liam Lawson</t>
        </is>
      </c>
      <c r="C93" s="11" t="b">
        <v>0</v>
      </c>
      <c r="D93" s="12" t="n">
        <f>COUNTIF(C93:C93,TRUE)/1</f>
        <v>0</v>
      </c>
    </row>
    <row r="94" ht="21" customHeight="1" outlineLevel="1">
      <c r="A94" s="10" t="inlineStr">
        <is>
          <t xml:space="preserve">100</t>
        </is>
      </c>
      <c r="B94" s="9" t="inlineStr">
        <is>
          <t xml:space="preserve">Arvid Lindblad (RC)</t>
        </is>
      </c>
      <c r="C94" s="11" t="b">
        <v>0</v>
      </c>
      <c r="D94" s="12" t="n">
        <f>COUNTIF(C94:C94,TRUE)/1</f>
        <v>0</v>
      </c>
    </row>
    <row r="95" ht="21" customHeight="1" outlineLevel="1">
      <c r="A95" s="10" t="inlineStr">
        <is>
          <t xml:space="preserve">101</t>
        </is>
      </c>
      <c r="B95" s="9" t="inlineStr">
        <is>
          <t xml:space="preserve">Fernando Alonso</t>
        </is>
      </c>
      <c r="C95" s="11" t="b">
        <v>0</v>
      </c>
      <c r="D95" s="12" t="n">
        <f>COUNTIF(C95:C95,TRUE)/1</f>
        <v>0</v>
      </c>
    </row>
    <row r="96" ht="21" customHeight="1" outlineLevel="1">
      <c r="A96" s="10" t="inlineStr">
        <is>
          <t xml:space="preserve">102</t>
        </is>
      </c>
      <c r="B96" s="9" t="inlineStr">
        <is>
          <t xml:space="preserve">Lance Stroll</t>
        </is>
      </c>
      <c r="C96" s="11" t="b">
        <v>0</v>
      </c>
      <c r="D96" s="12" t="n">
        <f>COUNTIF(C96:C96,TRUE)/1</f>
        <v>0</v>
      </c>
    </row>
    <row r="97" ht="21" customHeight="1" outlineLevel="1">
      <c r="A97" s="10" t="inlineStr">
        <is>
          <t xml:space="preserve">103</t>
        </is>
      </c>
      <c r="B97" s="9" t="inlineStr">
        <is>
          <t xml:space="preserve">Oliver Bearman</t>
        </is>
      </c>
      <c r="C97" s="11" t="b">
        <v>0</v>
      </c>
      <c r="D97" s="12" t="n">
        <f>COUNTIF(C97:C97,TRUE)/1</f>
        <v>0</v>
      </c>
    </row>
    <row r="98" ht="21" customHeight="1" outlineLevel="1">
      <c r="A98" s="10" t="inlineStr">
        <is>
          <t xml:space="preserve">104</t>
        </is>
      </c>
      <c r="B98" s="9" t="inlineStr">
        <is>
          <t xml:space="preserve">Esteban Ocon</t>
        </is>
      </c>
      <c r="C98" s="11" t="b">
        <v>0</v>
      </c>
      <c r="D98" s="12" t="n">
        <f>COUNTIF(C98:C98,TRUE)/1</f>
        <v>0</v>
      </c>
    </row>
    <row r="99" ht="21" customHeight="1" outlineLevel="1">
      <c r="A99" s="10" t="inlineStr">
        <is>
          <t xml:space="preserve">105</t>
        </is>
      </c>
      <c r="B99" s="9" t="inlineStr">
        <is>
          <t xml:space="preserve">Nico Hülkenberg</t>
        </is>
      </c>
      <c r="C99" s="11" t="b">
        <v>0</v>
      </c>
      <c r="D99" s="12" t="n">
        <f>COUNTIF(C99:C99,TRUE)/1</f>
        <v>0</v>
      </c>
    </row>
    <row r="100" ht="21" customHeight="1" outlineLevel="1">
      <c r="A100" s="10" t="inlineStr">
        <is>
          <t xml:space="preserve">106</t>
        </is>
      </c>
      <c r="B100" s="9" t="inlineStr">
        <is>
          <t xml:space="preserve">Gabriel Bortoleto</t>
        </is>
      </c>
      <c r="C100" s="11" t="b">
        <v>0</v>
      </c>
      <c r="D100" s="12" t="n">
        <f>COUNTIF(C100:C100,TRUE)/1</f>
        <v>0</v>
      </c>
    </row>
    <row r="101" ht="21" customHeight="1" outlineLevel="1">
      <c r="A101" s="10" t="inlineStr">
        <is>
          <t xml:space="preserve">107</t>
        </is>
      </c>
      <c r="B101" s="9" t="inlineStr">
        <is>
          <t xml:space="preserve">Pierre Gasly</t>
        </is>
      </c>
      <c r="C101" s="11" t="b">
        <v>0</v>
      </c>
      <c r="D101" s="12" t="n">
        <f>COUNTIF(C101:C101,TRUE)/1</f>
        <v>0</v>
      </c>
    </row>
    <row r="102" ht="21" customHeight="1" outlineLevel="1">
      <c r="A102" s="10" t="inlineStr">
        <is>
          <t xml:space="preserve">108</t>
        </is>
      </c>
      <c r="B102" s="9" t="inlineStr">
        <is>
          <t xml:space="preserve">Franco Colapinto</t>
        </is>
      </c>
      <c r="C102" s="11" t="b">
        <v>0</v>
      </c>
      <c r="D102" s="12" t="n">
        <f>COUNTIF(C102:C102,TRUE)/1</f>
        <v>0</v>
      </c>
    </row>
    <row r="103" ht="21" customHeight="1" outlineLevel="1">
      <c r="A103" s="10" t="inlineStr">
        <is>
          <t xml:space="preserve">109</t>
        </is>
      </c>
      <c r="B103" s="9" t="inlineStr">
        <is>
          <t xml:space="preserve">Sergio Pérez</t>
        </is>
      </c>
      <c r="C103" s="11" t="b">
        <v>0</v>
      </c>
      <c r="D103" s="12" t="n">
        <f>COUNTIF(C103:C103,TRUE)/1</f>
        <v>0</v>
      </c>
    </row>
    <row r="104" ht="21" customHeight="1" outlineLevel="1">
      <c r="A104" s="10" t="inlineStr">
        <is>
          <t xml:space="preserve">110</t>
        </is>
      </c>
      <c r="B104" s="9" t="inlineStr">
        <is>
          <t xml:space="preserve">Valtteri Bottas</t>
        </is>
      </c>
      <c r="C104" s="11" t="b">
        <v>0</v>
      </c>
      <c r="D104" s="12" t="n">
        <f>COUNTIF(C104:C104,TRUE)/1</f>
        <v>0</v>
      </c>
    </row>
    <row r="105" ht="7" customHeight="1"/>
    <row r="106" ht="27" customHeight="1">
      <c r="A106" s="8" t="inlineStr">
        <is>
          <t xml:space="preserve">GRAND PRIX WINNERS  ·  24 cartes</t>
        </is>
      </c>
      <c r="D106" s="12" t="n">
        <f>COUNTIF(C107:C130,TRUE)/24</f>
        <v>0</v>
      </c>
    </row>
    <row r="107" ht="21" customHeight="1" outlineLevel="1">
      <c r="A107" s="10" t="inlineStr">
        <is>
          <t xml:space="preserve">111</t>
        </is>
      </c>
      <c r="B107" s="9" t="inlineStr">
        <is>
          <t xml:space="preserve">Lando Norris</t>
        </is>
      </c>
      <c r="C107" s="11" t="b">
        <v>0</v>
      </c>
      <c r="D107" s="12" t="n">
        <f>COUNTIF(C107:C107,TRUE)/1</f>
        <v>0</v>
      </c>
    </row>
    <row r="108" ht="21" customHeight="1" outlineLevel="1">
      <c r="A108" s="10" t="inlineStr">
        <is>
          <t xml:space="preserve">112</t>
        </is>
      </c>
      <c r="B108" s="9" t="inlineStr">
        <is>
          <t xml:space="preserve">Oscar Piastri</t>
        </is>
      </c>
      <c r="C108" s="11" t="b">
        <v>0</v>
      </c>
      <c r="D108" s="12" t="n">
        <f>COUNTIF(C108:C108,TRUE)/1</f>
        <v>0</v>
      </c>
    </row>
    <row r="109" ht="21" customHeight="1" outlineLevel="1">
      <c r="A109" s="10" t="inlineStr">
        <is>
          <t xml:space="preserve">113</t>
        </is>
      </c>
      <c r="B109" s="9" t="inlineStr">
        <is>
          <t xml:space="preserve">Max Verstappen</t>
        </is>
      </c>
      <c r="C109" s="11" t="b">
        <v>0</v>
      </c>
      <c r="D109" s="12" t="n">
        <f>COUNTIF(C109:C109,TRUE)/1</f>
        <v>0</v>
      </c>
    </row>
    <row r="110" ht="21" customHeight="1" outlineLevel="1">
      <c r="A110" s="10" t="inlineStr">
        <is>
          <t xml:space="preserve">114</t>
        </is>
      </c>
      <c r="B110" s="9" t="inlineStr">
        <is>
          <t xml:space="preserve">Oscar Piastri</t>
        </is>
      </c>
      <c r="C110" s="11" t="b">
        <v>0</v>
      </c>
      <c r="D110" s="12" t="n">
        <f>COUNTIF(C110:C110,TRUE)/1</f>
        <v>0</v>
      </c>
    </row>
    <row r="111" ht="21" customHeight="1" outlineLevel="1">
      <c r="A111" s="10" t="inlineStr">
        <is>
          <t xml:space="preserve">115</t>
        </is>
      </c>
      <c r="B111" s="9" t="inlineStr">
        <is>
          <t xml:space="preserve">Oscar Piastri</t>
        </is>
      </c>
      <c r="C111" s="11" t="b">
        <v>0</v>
      </c>
      <c r="D111" s="12" t="n">
        <f>COUNTIF(C111:C111,TRUE)/1</f>
        <v>0</v>
      </c>
    </row>
    <row r="112" ht="21" customHeight="1" outlineLevel="1">
      <c r="A112" s="10" t="inlineStr">
        <is>
          <t xml:space="preserve">116</t>
        </is>
      </c>
      <c r="B112" s="9" t="inlineStr">
        <is>
          <t xml:space="preserve">Oscar Piastri</t>
        </is>
      </c>
      <c r="C112" s="11" t="b">
        <v>0</v>
      </c>
      <c r="D112" s="12" t="n">
        <f>COUNTIF(C112:C112,TRUE)/1</f>
        <v>0</v>
      </c>
    </row>
    <row r="113" ht="21" customHeight="1" outlineLevel="1">
      <c r="A113" s="10" t="inlineStr">
        <is>
          <t xml:space="preserve">117</t>
        </is>
      </c>
      <c r="B113" s="9" t="inlineStr">
        <is>
          <t xml:space="preserve">Max Verstappen</t>
        </is>
      </c>
      <c r="C113" s="11" t="b">
        <v>0</v>
      </c>
      <c r="D113" s="12" t="n">
        <f>COUNTIF(C113:C113,TRUE)/1</f>
        <v>0</v>
      </c>
    </row>
    <row r="114" ht="21" customHeight="1" outlineLevel="1">
      <c r="A114" s="10" t="inlineStr">
        <is>
          <t xml:space="preserve">118</t>
        </is>
      </c>
      <c r="B114" s="9" t="inlineStr">
        <is>
          <t xml:space="preserve">Lando Norris</t>
        </is>
      </c>
      <c r="C114" s="11" t="b">
        <v>0</v>
      </c>
      <c r="D114" s="12" t="n">
        <f>COUNTIF(C114:C114,TRUE)/1</f>
        <v>0</v>
      </c>
    </row>
    <row r="115" ht="21" customHeight="1" outlineLevel="1">
      <c r="A115" s="10" t="inlineStr">
        <is>
          <t xml:space="preserve">119</t>
        </is>
      </c>
      <c r="B115" s="9" t="inlineStr">
        <is>
          <t xml:space="preserve">Oscar Piastri</t>
        </is>
      </c>
      <c r="C115" s="11" t="b">
        <v>0</v>
      </c>
      <c r="D115" s="12" t="n">
        <f>COUNTIF(C115:C115,TRUE)/1</f>
        <v>0</v>
      </c>
    </row>
    <row r="116" ht="21" customHeight="1" outlineLevel="1">
      <c r="A116" s="10" t="inlineStr">
        <is>
          <t xml:space="preserve">120</t>
        </is>
      </c>
      <c r="B116" s="9" t="inlineStr">
        <is>
          <t xml:space="preserve">George Russell</t>
        </is>
      </c>
      <c r="C116" s="11" t="b">
        <v>0</v>
      </c>
      <c r="D116" s="12" t="n">
        <f>COUNTIF(C116:C116,TRUE)/1</f>
        <v>0</v>
      </c>
    </row>
    <row r="117" ht="21" customHeight="1" outlineLevel="1">
      <c r="A117" s="10" t="inlineStr">
        <is>
          <t xml:space="preserve">121</t>
        </is>
      </c>
      <c r="B117" s="9" t="inlineStr">
        <is>
          <t xml:space="preserve">Lando Norris</t>
        </is>
      </c>
      <c r="C117" s="11" t="b">
        <v>0</v>
      </c>
      <c r="D117" s="12" t="n">
        <f>COUNTIF(C117:C117,TRUE)/1</f>
        <v>0</v>
      </c>
    </row>
    <row r="118" ht="21" customHeight="1" outlineLevel="1">
      <c r="A118" s="10" t="inlineStr">
        <is>
          <t xml:space="preserve">122</t>
        </is>
      </c>
      <c r="B118" s="9" t="inlineStr">
        <is>
          <t xml:space="preserve">Lando Norris</t>
        </is>
      </c>
      <c r="C118" s="11" t="b">
        <v>0</v>
      </c>
      <c r="D118" s="12" t="n">
        <f>COUNTIF(C118:C118,TRUE)/1</f>
        <v>0</v>
      </c>
    </row>
    <row r="119" ht="21" customHeight="1" outlineLevel="1">
      <c r="A119" s="10" t="inlineStr">
        <is>
          <t xml:space="preserve">123</t>
        </is>
      </c>
      <c r="B119" s="9" t="inlineStr">
        <is>
          <t xml:space="preserve">Oscar Piastri</t>
        </is>
      </c>
      <c r="C119" s="11" t="b">
        <v>0</v>
      </c>
      <c r="D119" s="12" t="n">
        <f>COUNTIF(C119:C119,TRUE)/1</f>
        <v>0</v>
      </c>
    </row>
    <row r="120" ht="21" customHeight="1" outlineLevel="1">
      <c r="A120" s="10" t="inlineStr">
        <is>
          <t xml:space="preserve">124</t>
        </is>
      </c>
      <c r="B120" s="9" t="inlineStr">
        <is>
          <t xml:space="preserve">Lando Norris</t>
        </is>
      </c>
      <c r="C120" s="11" t="b">
        <v>0</v>
      </c>
      <c r="D120" s="12" t="n">
        <f>COUNTIF(C120:C120,TRUE)/1</f>
        <v>0</v>
      </c>
    </row>
    <row r="121" ht="21" customHeight="1" outlineLevel="1">
      <c r="A121" s="10" t="inlineStr">
        <is>
          <t xml:space="preserve">125</t>
        </is>
      </c>
      <c r="B121" s="9" t="inlineStr">
        <is>
          <t xml:space="preserve">Oscar Piastri</t>
        </is>
      </c>
      <c r="C121" s="11" t="b">
        <v>0</v>
      </c>
      <c r="D121" s="12" t="n">
        <f>COUNTIF(C121:C121,TRUE)/1</f>
        <v>0</v>
      </c>
    </row>
    <row r="122" ht="21" customHeight="1" outlineLevel="1">
      <c r="A122" s="10" t="inlineStr">
        <is>
          <t xml:space="preserve">126</t>
        </is>
      </c>
      <c r="B122" s="9" t="inlineStr">
        <is>
          <t xml:space="preserve">Max Verstappen</t>
        </is>
      </c>
      <c r="C122" s="11" t="b">
        <v>0</v>
      </c>
      <c r="D122" s="12" t="n">
        <f>COUNTIF(C122:C122,TRUE)/1</f>
        <v>0</v>
      </c>
    </row>
    <row r="123" ht="21" customHeight="1" outlineLevel="1">
      <c r="A123" s="10" t="inlineStr">
        <is>
          <t xml:space="preserve">127</t>
        </is>
      </c>
      <c r="B123" s="9" t="inlineStr">
        <is>
          <t xml:space="preserve">Max Verstappen</t>
        </is>
      </c>
      <c r="C123" s="11" t="b">
        <v>0</v>
      </c>
      <c r="D123" s="12" t="n">
        <f>COUNTIF(C123:C123,TRUE)/1</f>
        <v>0</v>
      </c>
    </row>
    <row r="124" ht="21" customHeight="1" outlineLevel="1">
      <c r="A124" s="10" t="inlineStr">
        <is>
          <t xml:space="preserve">128</t>
        </is>
      </c>
      <c r="B124" s="9" t="inlineStr">
        <is>
          <t xml:space="preserve">George Russell</t>
        </is>
      </c>
      <c r="C124" s="11" t="b">
        <v>0</v>
      </c>
      <c r="D124" s="12" t="n">
        <f>COUNTIF(C124:C124,TRUE)/1</f>
        <v>0</v>
      </c>
    </row>
    <row r="125" ht="21" customHeight="1" outlineLevel="1">
      <c r="A125" s="10" t="inlineStr">
        <is>
          <t xml:space="preserve">129</t>
        </is>
      </c>
      <c r="B125" s="9" t="inlineStr">
        <is>
          <t xml:space="preserve">Max Verstappen</t>
        </is>
      </c>
      <c r="C125" s="11" t="b">
        <v>0</v>
      </c>
      <c r="D125" s="12" t="n">
        <f>COUNTIF(C125:C125,TRUE)/1</f>
        <v>0</v>
      </c>
    </row>
    <row r="126" ht="21" customHeight="1" outlineLevel="1">
      <c r="A126" s="10" t="inlineStr">
        <is>
          <t xml:space="preserve">130</t>
        </is>
      </c>
      <c r="B126" s="9" t="inlineStr">
        <is>
          <t xml:space="preserve">Lando Norris</t>
        </is>
      </c>
      <c r="C126" s="11" t="b">
        <v>0</v>
      </c>
      <c r="D126" s="12" t="n">
        <f>COUNTIF(C126:C126,TRUE)/1</f>
        <v>0</v>
      </c>
    </row>
    <row r="127" ht="21" customHeight="1" outlineLevel="1">
      <c r="A127" s="10" t="inlineStr">
        <is>
          <t xml:space="preserve">131</t>
        </is>
      </c>
      <c r="B127" s="9" t="inlineStr">
        <is>
          <t xml:space="preserve">Lando Norris</t>
        </is>
      </c>
      <c r="C127" s="11" t="b">
        <v>0</v>
      </c>
      <c r="D127" s="12" t="n">
        <f>COUNTIF(C127:C127,TRUE)/1</f>
        <v>0</v>
      </c>
    </row>
    <row r="128" ht="21" customHeight="1" outlineLevel="1">
      <c r="A128" s="10" t="inlineStr">
        <is>
          <t xml:space="preserve">132</t>
        </is>
      </c>
      <c r="B128" s="9" t="inlineStr">
        <is>
          <t xml:space="preserve">Max Verstappen</t>
        </is>
      </c>
      <c r="C128" s="11" t="b">
        <v>0</v>
      </c>
      <c r="D128" s="12" t="n">
        <f>COUNTIF(C128:C128,TRUE)/1</f>
        <v>0</v>
      </c>
    </row>
    <row r="129" ht="21" customHeight="1" outlineLevel="1">
      <c r="A129" s="10" t="inlineStr">
        <is>
          <t xml:space="preserve">133</t>
        </is>
      </c>
      <c r="B129" s="9" t="inlineStr">
        <is>
          <t xml:space="preserve">Max Verstappen</t>
        </is>
      </c>
      <c r="C129" s="11" t="b">
        <v>0</v>
      </c>
      <c r="D129" s="12" t="n">
        <f>COUNTIF(C129:C129,TRUE)/1</f>
        <v>0</v>
      </c>
    </row>
    <row r="130" ht="21" customHeight="1" outlineLevel="1">
      <c r="A130" s="10" t="inlineStr">
        <is>
          <t xml:space="preserve">134</t>
        </is>
      </c>
      <c r="B130" s="9" t="inlineStr">
        <is>
          <t xml:space="preserve">Max Verstappen</t>
        </is>
      </c>
      <c r="C130" s="11" t="b">
        <v>0</v>
      </c>
      <c r="D130" s="12" t="n">
        <f>COUNTIF(C130:C130,TRUE)/1</f>
        <v>0</v>
      </c>
    </row>
    <row r="131" ht="7" customHeight="1"/>
    <row r="132" ht="27" customHeight="1">
      <c r="A132" s="8" t="inlineStr">
        <is>
          <t xml:space="preserve">GRAND PRIX DRIVER OF THE DAY  ·  15 cartes</t>
        </is>
      </c>
      <c r="D132" s="12" t="n">
        <f>COUNTIF(C133:C147,TRUE)/15</f>
        <v>0</v>
      </c>
    </row>
    <row r="133" ht="21" customHeight="1" outlineLevel="1">
      <c r="A133" s="10" t="inlineStr">
        <is>
          <t xml:space="preserve">135</t>
        </is>
      </c>
      <c r="B133" s="9" t="inlineStr">
        <is>
          <t xml:space="preserve">Lando Norris</t>
        </is>
      </c>
      <c r="C133" s="11" t="b">
        <v>0</v>
      </c>
      <c r="D133" s="12" t="n">
        <f>COUNTIF(C133:C133,TRUE)/1</f>
        <v>0</v>
      </c>
    </row>
    <row r="134" ht="21" customHeight="1" outlineLevel="1">
      <c r="A134" s="10" t="inlineStr">
        <is>
          <t xml:space="preserve">136</t>
        </is>
      </c>
      <c r="B134" s="9" t="inlineStr">
        <is>
          <t xml:space="preserve">Oscar Piastri</t>
        </is>
      </c>
      <c r="C134" s="11" t="b">
        <v>0</v>
      </c>
      <c r="D134" s="12" t="n">
        <f>COUNTIF(C134:C134,TRUE)/1</f>
        <v>0</v>
      </c>
    </row>
    <row r="135" ht="21" customHeight="1" outlineLevel="1">
      <c r="A135" s="10" t="inlineStr">
        <is>
          <t xml:space="preserve">137</t>
        </is>
      </c>
      <c r="B135" s="9" t="inlineStr">
        <is>
          <t xml:space="preserve">Max Verstappen</t>
        </is>
      </c>
      <c r="C135" s="11" t="b">
        <v>0</v>
      </c>
      <c r="D135" s="12" t="n">
        <f>COUNTIF(C135:C135,TRUE)/1</f>
        <v>0</v>
      </c>
    </row>
    <row r="136" ht="21" customHeight="1" outlineLevel="1">
      <c r="A136" s="10" t="inlineStr">
        <is>
          <t xml:space="preserve">138</t>
        </is>
      </c>
      <c r="B136" s="9" t="inlineStr">
        <is>
          <t xml:space="preserve">Charles Leclerc</t>
        </is>
      </c>
      <c r="C136" s="11" t="b">
        <v>0</v>
      </c>
      <c r="D136" s="12" t="n">
        <f>COUNTIF(C136:C136,TRUE)/1</f>
        <v>0</v>
      </c>
    </row>
    <row r="137" ht="21" customHeight="1" outlineLevel="1">
      <c r="A137" s="10" t="inlineStr">
        <is>
          <t xml:space="preserve">139</t>
        </is>
      </c>
      <c r="B137" s="9" t="inlineStr">
        <is>
          <t xml:space="preserve">Kimi Antonelli</t>
        </is>
      </c>
      <c r="C137" s="11" t="b">
        <v>0</v>
      </c>
      <c r="D137" s="12" t="n">
        <f>COUNTIF(C137:C137,TRUE)/1</f>
        <v>0</v>
      </c>
    </row>
    <row r="138" ht="21" customHeight="1" outlineLevel="1">
      <c r="A138" s="10" t="inlineStr">
        <is>
          <t xml:space="preserve">140</t>
        </is>
      </c>
      <c r="B138" s="9" t="inlineStr">
        <is>
          <t xml:space="preserve">Nico Hülkenberg</t>
        </is>
      </c>
      <c r="C138" s="11" t="b">
        <v>0</v>
      </c>
      <c r="D138" s="12" t="n">
        <f>COUNTIF(C138:C138,TRUE)/1</f>
        <v>0</v>
      </c>
    </row>
    <row r="139" ht="21" customHeight="1" outlineLevel="1">
      <c r="A139" s="10" t="inlineStr">
        <is>
          <t xml:space="preserve">141</t>
        </is>
      </c>
      <c r="B139" s="9" t="inlineStr">
        <is>
          <t xml:space="preserve">Lewis Hamilton</t>
        </is>
      </c>
      <c r="C139" s="11" t="b">
        <v>0</v>
      </c>
      <c r="D139" s="12" t="n">
        <f>COUNTIF(C139:C139,TRUE)/1</f>
        <v>0</v>
      </c>
    </row>
    <row r="140" ht="21" customHeight="1" outlineLevel="1">
      <c r="A140" s="10" t="inlineStr">
        <is>
          <t xml:space="preserve">142</t>
        </is>
      </c>
      <c r="B140" s="9" t="inlineStr">
        <is>
          <t xml:space="preserve">Gabriel Bortoleto</t>
        </is>
      </c>
      <c r="C140" s="11" t="b">
        <v>0</v>
      </c>
      <c r="D140" s="12" t="n">
        <f>COUNTIF(C140:C140,TRUE)/1</f>
        <v>0</v>
      </c>
    </row>
    <row r="141" ht="21" customHeight="1" outlineLevel="1">
      <c r="A141" s="10" t="inlineStr">
        <is>
          <t xml:space="preserve">143</t>
        </is>
      </c>
      <c r="B141" s="9" t="inlineStr">
        <is>
          <t xml:space="preserve">Isack Hadjar</t>
        </is>
      </c>
      <c r="C141" s="11" t="b">
        <v>0</v>
      </c>
      <c r="D141" s="12" t="n">
        <f>COUNTIF(C141:C141,TRUE)/1</f>
        <v>0</v>
      </c>
    </row>
    <row r="142" ht="21" customHeight="1" outlineLevel="1">
      <c r="A142" s="10" t="inlineStr">
        <is>
          <t xml:space="preserve">144</t>
        </is>
      </c>
      <c r="B142" s="9" t="inlineStr">
        <is>
          <t xml:space="preserve">Max Verstappen</t>
        </is>
      </c>
      <c r="C142" s="11" t="b">
        <v>0</v>
      </c>
      <c r="D142" s="12" t="n">
        <f>COUNTIF(C142:C142,TRUE)/1</f>
        <v>0</v>
      </c>
    </row>
    <row r="143" ht="21" customHeight="1" outlineLevel="1">
      <c r="A143" s="10" t="inlineStr">
        <is>
          <t xml:space="preserve">145</t>
        </is>
      </c>
      <c r="B143" s="9" t="inlineStr">
        <is>
          <t xml:space="preserve">Carlos Sainz</t>
        </is>
      </c>
      <c r="C143" s="11" t="b">
        <v>0</v>
      </c>
      <c r="D143" s="12" t="n">
        <f>COUNTIF(C143:C143,TRUE)/1</f>
        <v>0</v>
      </c>
    </row>
    <row r="144" ht="21" customHeight="1" outlineLevel="1">
      <c r="A144" s="10" t="inlineStr">
        <is>
          <t xml:space="preserve">146</t>
        </is>
      </c>
      <c r="B144" s="9" t="inlineStr">
        <is>
          <t xml:space="preserve">Fernando Alonso</t>
        </is>
      </c>
      <c r="C144" s="11" t="b">
        <v>0</v>
      </c>
      <c r="D144" s="12" t="n">
        <f>COUNTIF(C144:C144,TRUE)/1</f>
        <v>0</v>
      </c>
    </row>
    <row r="145" ht="21" customHeight="1" outlineLevel="1">
      <c r="A145" s="10" t="inlineStr">
        <is>
          <t xml:space="preserve">147</t>
        </is>
      </c>
      <c r="B145" s="9" t="inlineStr">
        <is>
          <t xml:space="preserve">Oliver Bearman</t>
        </is>
      </c>
      <c r="C145" s="11" t="b">
        <v>0</v>
      </c>
      <c r="D145" s="12" t="n">
        <f>COUNTIF(C145:C145,TRUE)/1</f>
        <v>0</v>
      </c>
    </row>
    <row r="146" ht="21" customHeight="1" outlineLevel="1">
      <c r="A146" s="10" t="inlineStr">
        <is>
          <t xml:space="preserve">148</t>
        </is>
      </c>
      <c r="B146" s="9" t="inlineStr">
        <is>
          <t xml:space="preserve">Max Verstappen</t>
        </is>
      </c>
      <c r="C146" s="11" t="b">
        <v>0</v>
      </c>
      <c r="D146" s="12" t="n">
        <f>COUNTIF(C146:C146,TRUE)/1</f>
        <v>0</v>
      </c>
    </row>
    <row r="147" ht="21" customHeight="1" outlineLevel="1">
      <c r="A147" s="10" t="inlineStr">
        <is>
          <t xml:space="preserve">149</t>
        </is>
      </c>
      <c r="B147" s="9" t="inlineStr">
        <is>
          <t xml:space="preserve">Max Verstappen</t>
        </is>
      </c>
      <c r="C147" s="11" t="b">
        <v>0</v>
      </c>
      <c r="D147" s="12" t="n">
        <f>COUNTIF(C147:C147,TRUE)/1</f>
        <v>0</v>
      </c>
    </row>
    <row r="148" ht="7" customHeight="1"/>
    <row r="149" ht="27" customHeight="1">
      <c r="A149" s="8" t="inlineStr">
        <is>
          <t xml:space="preserve">F1 AWARD WINNERS  ·  3 cartes</t>
        </is>
      </c>
      <c r="D149" s="12" t="n">
        <f>COUNTIF(C150:C152,TRUE)/3</f>
        <v>0</v>
      </c>
    </row>
    <row r="150" ht="21" customHeight="1" outlineLevel="1">
      <c r="A150" s="10" t="inlineStr">
        <is>
          <t xml:space="preserve">151</t>
        </is>
      </c>
      <c r="B150" s="9" t="inlineStr">
        <is>
          <t xml:space="preserve">Lando Norris</t>
        </is>
      </c>
      <c r="C150" s="11" t="b">
        <v>0</v>
      </c>
      <c r="D150" s="12" t="n">
        <f>COUNTIF(C150:C150,TRUE)/1</f>
        <v>0</v>
      </c>
    </row>
    <row r="151" ht="21" customHeight="1" outlineLevel="1">
      <c r="A151" s="10" t="inlineStr">
        <is>
          <t xml:space="preserve">152</t>
        </is>
      </c>
      <c r="B151" s="9" t="inlineStr">
        <is>
          <t xml:space="preserve">Lando Norris</t>
        </is>
      </c>
      <c r="C151" s="11" t="b">
        <v>0</v>
      </c>
      <c r="D151" s="12" t="n">
        <f>COUNTIF(C151:C151,TRUE)/1</f>
        <v>0</v>
      </c>
    </row>
    <row r="152" ht="21" customHeight="1" outlineLevel="1">
      <c r="A152" s="10" t="inlineStr">
        <is>
          <t xml:space="preserve">150</t>
        </is>
      </c>
      <c r="B152" s="9" t="inlineStr">
        <is>
          <t xml:space="preserve">Scuderia Ferrari HP</t>
        </is>
      </c>
      <c r="C152" s="11" t="b">
        <v>0</v>
      </c>
      <c r="D152" s="12" t="n">
        <f>COUNTIF(C152:C152,TRUE)/1</f>
        <v>0</v>
      </c>
    </row>
    <row r="153" ht="7" customHeight="1"/>
    <row r="154" ht="27" customHeight="1">
      <c r="A154" s="8" t="inlineStr">
        <is>
          <t xml:space="preserve">F1 LEGENDS  ·  15 cartes</t>
        </is>
      </c>
      <c r="D154" s="12" t="n">
        <f>COUNTIF(C155:C169,TRUE)/15</f>
        <v>0</v>
      </c>
    </row>
    <row r="155" ht="21" customHeight="1" outlineLevel="1">
      <c r="A155" s="10" t="inlineStr">
        <is>
          <t xml:space="preserve">153</t>
        </is>
      </c>
      <c r="B155" s="9" t="inlineStr">
        <is>
          <t xml:space="preserve">Juan Manuel Fangio</t>
        </is>
      </c>
      <c r="C155" s="11" t="b">
        <v>0</v>
      </c>
      <c r="D155" s="12" t="n">
        <f>COUNTIF(C155:C155,TRUE)/1</f>
        <v>0</v>
      </c>
    </row>
    <row r="156" ht="21" customHeight="1" outlineLevel="1">
      <c r="A156" s="10" t="inlineStr">
        <is>
          <t xml:space="preserve">154</t>
        </is>
      </c>
      <c r="B156" s="9" t="inlineStr">
        <is>
          <t xml:space="preserve">Jack Brabham</t>
        </is>
      </c>
      <c r="C156" s="11" t="b">
        <v>0</v>
      </c>
      <c r="D156" s="12" t="n">
        <f>COUNTIF(C156:C156,TRUE)/1</f>
        <v>0</v>
      </c>
    </row>
    <row r="157" ht="21" customHeight="1" outlineLevel="1">
      <c r="A157" s="10" t="inlineStr">
        <is>
          <t xml:space="preserve">155</t>
        </is>
      </c>
      <c r="B157" s="9" t="inlineStr">
        <is>
          <t xml:space="preserve">Michael Schumacher</t>
        </is>
      </c>
      <c r="C157" s="11" t="b">
        <v>0</v>
      </c>
      <c r="D157" s="12" t="n">
        <f>COUNTIF(C157:C157,TRUE)/1</f>
        <v>0</v>
      </c>
    </row>
    <row r="158" ht="21" customHeight="1" outlineLevel="1">
      <c r="A158" s="10" t="inlineStr">
        <is>
          <t xml:space="preserve">156</t>
        </is>
      </c>
      <c r="B158" s="9" t="inlineStr">
        <is>
          <t xml:space="preserve">Mika Häkkinen</t>
        </is>
      </c>
      <c r="C158" s="11" t="b">
        <v>0</v>
      </c>
      <c r="D158" s="12" t="n">
        <f>COUNTIF(C158:C158,TRUE)/1</f>
        <v>0</v>
      </c>
    </row>
    <row r="159" ht="21" customHeight="1" outlineLevel="1">
      <c r="A159" s="10" t="inlineStr">
        <is>
          <t xml:space="preserve">157</t>
        </is>
      </c>
      <c r="B159" s="9" t="inlineStr">
        <is>
          <t xml:space="preserve">Alain Prost</t>
        </is>
      </c>
      <c r="C159" s="11" t="b">
        <v>0</v>
      </c>
      <c r="D159" s="12" t="n">
        <f>COUNTIF(C159:C159,TRUE)/1</f>
        <v>0</v>
      </c>
    </row>
    <row r="160" ht="21" customHeight="1" outlineLevel="1">
      <c r="A160" s="10" t="inlineStr">
        <is>
          <t xml:space="preserve">158</t>
        </is>
      </c>
      <c r="B160" s="9" t="inlineStr">
        <is>
          <t xml:space="preserve">Mario Andretti</t>
        </is>
      </c>
      <c r="C160" s="11" t="b">
        <v>0</v>
      </c>
      <c r="D160" s="12" t="n">
        <f>COUNTIF(C160:C160,TRUE)/1</f>
        <v>0</v>
      </c>
    </row>
    <row r="161" ht="21" customHeight="1" outlineLevel="1">
      <c r="A161" s="10" t="inlineStr">
        <is>
          <t xml:space="preserve">159</t>
        </is>
      </c>
      <c r="B161" s="9" t="inlineStr">
        <is>
          <t xml:space="preserve">Jackie Stewart</t>
        </is>
      </c>
      <c r="C161" s="11" t="b">
        <v>0</v>
      </c>
      <c r="D161" s="12" t="n">
        <f>COUNTIF(C161:C161,TRUE)/1</f>
        <v>0</v>
      </c>
    </row>
    <row r="162" ht="21" customHeight="1" outlineLevel="1">
      <c r="A162" s="10" t="inlineStr">
        <is>
          <t xml:space="preserve">160</t>
        </is>
      </c>
      <c r="B162" s="9" t="inlineStr">
        <is>
          <t xml:space="preserve">Emerson Fittipaldi</t>
        </is>
      </c>
      <c r="C162" s="11" t="b">
        <v>0</v>
      </c>
      <c r="D162" s="12" t="n">
        <f>COUNTIF(C162:C162,TRUE)/1</f>
        <v>0</v>
      </c>
    </row>
    <row r="163" ht="21" customHeight="1" outlineLevel="1">
      <c r="A163" s="10" t="inlineStr">
        <is>
          <t xml:space="preserve">161</t>
        </is>
      </c>
      <c r="B163" s="9" t="inlineStr">
        <is>
          <t xml:space="preserve">Ayrton Senna</t>
        </is>
      </c>
      <c r="C163" s="11" t="b">
        <v>0</v>
      </c>
      <c r="D163" s="12" t="n">
        <f>COUNTIF(C163:C163,TRUE)/1</f>
        <v>0</v>
      </c>
    </row>
    <row r="164" ht="21" customHeight="1" outlineLevel="1">
      <c r="A164" s="10" t="inlineStr">
        <is>
          <t xml:space="preserve">162</t>
        </is>
      </c>
      <c r="B164" s="9" t="inlineStr">
        <is>
          <t xml:space="preserve">Damon Hill</t>
        </is>
      </c>
      <c r="C164" s="11" t="b">
        <v>0</v>
      </c>
      <c r="D164" s="12" t="n">
        <f>COUNTIF(C164:C164,TRUE)/1</f>
        <v>0</v>
      </c>
    </row>
    <row r="165" ht="21" customHeight="1" outlineLevel="1">
      <c r="A165" s="10" t="inlineStr">
        <is>
          <t xml:space="preserve">163</t>
        </is>
      </c>
      <c r="B165" s="9" t="inlineStr">
        <is>
          <t xml:space="preserve">Nigel Mansell</t>
        </is>
      </c>
      <c r="C165" s="11" t="b">
        <v>0</v>
      </c>
      <c r="D165" s="12" t="n">
        <f>COUNTIF(C165:C165,TRUE)/1</f>
        <v>0</v>
      </c>
    </row>
    <row r="166" ht="21" customHeight="1" outlineLevel="1">
      <c r="A166" s="10" t="inlineStr">
        <is>
          <t xml:space="preserve">164</t>
        </is>
      </c>
      <c r="B166" s="9" t="inlineStr">
        <is>
          <t xml:space="preserve">Kimi Räikkönen</t>
        </is>
      </c>
      <c r="C166" s="11" t="b">
        <v>0</v>
      </c>
      <c r="D166" s="12" t="n">
        <f>COUNTIF(C166:C166,TRUE)/1</f>
        <v>0</v>
      </c>
    </row>
    <row r="167" ht="21" customHeight="1" outlineLevel="1">
      <c r="A167" s="10" t="inlineStr">
        <is>
          <t xml:space="preserve">165</t>
        </is>
      </c>
      <c r="B167" s="9" t="inlineStr">
        <is>
          <t xml:space="preserve">Jody Scheckter</t>
        </is>
      </c>
      <c r="C167" s="11" t="b">
        <v>0</v>
      </c>
      <c r="D167" s="12" t="n">
        <f>COUNTIF(C167:C167,TRUE)/1</f>
        <v>0</v>
      </c>
    </row>
    <row r="168" ht="21" customHeight="1" outlineLevel="1">
      <c r="A168" s="10" t="inlineStr">
        <is>
          <t xml:space="preserve">166</t>
        </is>
      </c>
      <c r="B168" s="9" t="inlineStr">
        <is>
          <t xml:space="preserve">James Hunt</t>
        </is>
      </c>
      <c r="C168" s="11" t="b">
        <v>0</v>
      </c>
      <c r="D168" s="12" t="n">
        <f>COUNTIF(C168:C168,TRUE)/1</f>
        <v>0</v>
      </c>
    </row>
    <row r="169" ht="21" customHeight="1" outlineLevel="1">
      <c r="A169" s="10" t="inlineStr">
        <is>
          <t xml:space="preserve">167</t>
        </is>
      </c>
      <c r="B169" s="9" t="inlineStr">
        <is>
          <t xml:space="preserve">Graham Hill</t>
        </is>
      </c>
      <c r="C169" s="11" t="b">
        <v>0</v>
      </c>
      <c r="D169" s="12" t="n">
        <f>COUNTIF(C169:C169,TRUE)/1</f>
        <v>0</v>
      </c>
    </row>
    <row r="170" ht="7" customHeight="1"/>
    <row r="171" ht="27" customHeight="1">
      <c r="A171" s="8" t="inlineStr">
        <is>
          <t xml:space="preserve">F1 DUO CARDS  ·  11 cartes</t>
        </is>
      </c>
      <c r="D171" s="12" t="n">
        <f>COUNTIF(C172:C182,TRUE)/11</f>
        <v>0</v>
      </c>
    </row>
    <row r="172" ht="21" customHeight="1" outlineLevel="1">
      <c r="A172" s="10" t="inlineStr">
        <is>
          <t xml:space="preserve">168</t>
        </is>
      </c>
      <c r="B172" s="9" t="inlineStr">
        <is>
          <t xml:space="preserve">Lando Norris &amp; Oscar Piastri</t>
        </is>
      </c>
      <c r="C172" s="11" t="b">
        <v>0</v>
      </c>
      <c r="D172" s="12" t="n">
        <f>COUNTIF(C172:C172,TRUE)/1</f>
        <v>0</v>
      </c>
    </row>
    <row r="173" ht="21" customHeight="1" outlineLevel="1">
      <c r="A173" s="10" t="inlineStr">
        <is>
          <t xml:space="preserve">169</t>
        </is>
      </c>
      <c r="B173" s="9" t="inlineStr">
        <is>
          <t xml:space="preserve">George Russell &amp; Kimi Antonelli</t>
        </is>
      </c>
      <c r="C173" s="11" t="b">
        <v>0</v>
      </c>
      <c r="D173" s="12" t="n">
        <f>COUNTIF(C173:C173,TRUE)/1</f>
        <v>0</v>
      </c>
    </row>
    <row r="174" ht="21" customHeight="1" outlineLevel="1">
      <c r="A174" s="10" t="inlineStr">
        <is>
          <t xml:space="preserve">170</t>
        </is>
      </c>
      <c r="B174" s="9" t="inlineStr">
        <is>
          <t xml:space="preserve">Max Verstappen &amp; Isack Hadjar</t>
        </is>
      </c>
      <c r="C174" s="11" t="b">
        <v>0</v>
      </c>
      <c r="D174" s="12" t="n">
        <f>COUNTIF(C174:C174,TRUE)/1</f>
        <v>0</v>
      </c>
    </row>
    <row r="175" ht="21" customHeight="1" outlineLevel="1">
      <c r="A175" s="10" t="inlineStr">
        <is>
          <t xml:space="preserve">171</t>
        </is>
      </c>
      <c r="B175" s="9" t="inlineStr">
        <is>
          <t xml:space="preserve">Charles Leclerc &amp; Lewis Hamilton</t>
        </is>
      </c>
      <c r="C175" s="11" t="b">
        <v>0</v>
      </c>
      <c r="D175" s="12" t="n">
        <f>COUNTIF(C175:C175,TRUE)/1</f>
        <v>0</v>
      </c>
    </row>
    <row r="176" ht="21" customHeight="1" outlineLevel="1">
      <c r="A176" s="10" t="inlineStr">
        <is>
          <t xml:space="preserve">172</t>
        </is>
      </c>
      <c r="B176" s="9" t="inlineStr">
        <is>
          <t xml:space="preserve">Alex Albon &amp; Carlos Sainz</t>
        </is>
      </c>
      <c r="C176" s="11" t="b">
        <v>0</v>
      </c>
      <c r="D176" s="12" t="n">
        <f>COUNTIF(C176:C176,TRUE)/1</f>
        <v>0</v>
      </c>
    </row>
    <row r="177" ht="21" customHeight="1" outlineLevel="1">
      <c r="A177" s="10" t="inlineStr">
        <is>
          <t xml:space="preserve">173</t>
        </is>
      </c>
      <c r="B177" s="9" t="inlineStr">
        <is>
          <t xml:space="preserve">Liam Lawson &amp; Arvid Lindblad</t>
        </is>
      </c>
      <c r="C177" s="11" t="b">
        <v>0</v>
      </c>
      <c r="D177" s="12" t="n">
        <f>COUNTIF(C177:C177,TRUE)/1</f>
        <v>0</v>
      </c>
    </row>
    <row r="178" ht="21" customHeight="1" outlineLevel="1">
      <c r="A178" s="10" t="inlineStr">
        <is>
          <t xml:space="preserve">174</t>
        </is>
      </c>
      <c r="B178" s="9" t="inlineStr">
        <is>
          <t xml:space="preserve">Fernando Alonso &amp; Lance Stroll</t>
        </is>
      </c>
      <c r="C178" s="11" t="b">
        <v>0</v>
      </c>
      <c r="D178" s="12" t="n">
        <f>COUNTIF(C178:C178,TRUE)/1</f>
        <v>0</v>
      </c>
    </row>
    <row r="179" ht="21" customHeight="1" outlineLevel="1">
      <c r="A179" s="10" t="inlineStr">
        <is>
          <t xml:space="preserve">175</t>
        </is>
      </c>
      <c r="B179" s="9" t="inlineStr">
        <is>
          <t xml:space="preserve">Oliver Bearman &amp; Esteban Ocon</t>
        </is>
      </c>
      <c r="C179" s="11" t="b">
        <v>0</v>
      </c>
      <c r="D179" s="12" t="n">
        <f>COUNTIF(C179:C179,TRUE)/1</f>
        <v>0</v>
      </c>
    </row>
    <row r="180" ht="21" customHeight="1" outlineLevel="1">
      <c r="A180" s="10" t="inlineStr">
        <is>
          <t xml:space="preserve">176</t>
        </is>
      </c>
      <c r="B180" s="9" t="inlineStr">
        <is>
          <t xml:space="preserve">Nico Hülkenberg &amp; Gabriel Bortoleto</t>
        </is>
      </c>
      <c r="C180" s="11" t="b">
        <v>0</v>
      </c>
      <c r="D180" s="12" t="n">
        <f>COUNTIF(C180:C180,TRUE)/1</f>
        <v>0</v>
      </c>
    </row>
    <row r="181" ht="21" customHeight="1" outlineLevel="1">
      <c r="A181" s="10" t="inlineStr">
        <is>
          <t xml:space="preserve">177</t>
        </is>
      </c>
      <c r="B181" s="9" t="inlineStr">
        <is>
          <t xml:space="preserve">Pierre Gasly &amp; Franco Colapinto</t>
        </is>
      </c>
      <c r="C181" s="11" t="b">
        <v>0</v>
      </c>
      <c r="D181" s="12" t="n">
        <f>COUNTIF(C181:C181,TRUE)/1</f>
        <v>0</v>
      </c>
    </row>
    <row r="182" ht="21" customHeight="1" outlineLevel="1">
      <c r="A182" s="10" t="inlineStr">
        <is>
          <t xml:space="preserve">178</t>
        </is>
      </c>
      <c r="B182" s="9" t="inlineStr">
        <is>
          <t xml:space="preserve">Sergio Pérez &amp; Valtteri Bottas</t>
        </is>
      </c>
      <c r="C182" s="11" t="b">
        <v>0</v>
      </c>
      <c r="D182" s="12" t="n">
        <f>COUNTIF(C182:C182,TRUE)/1</f>
        <v>0</v>
      </c>
    </row>
    <row r="183" ht="7" customHeight="1"/>
    <row r="184" ht="27" customHeight="1">
      <c r="A184" s="8" t="inlineStr">
        <is>
          <t xml:space="preserve">F1 TEAM LOGO CARDS  ·  11 cartes</t>
        </is>
      </c>
      <c r="D184" s="12" t="n">
        <f>COUNTIF(C185:C195,TRUE)/11</f>
        <v>0</v>
      </c>
    </row>
    <row r="185" ht="21" customHeight="1" outlineLevel="1">
      <c r="A185" s="10" t="inlineStr">
        <is>
          <t xml:space="preserve">179</t>
        </is>
      </c>
      <c r="B185" s="9" t="inlineStr">
        <is>
          <t xml:space="preserve">McLaren Mastercard Formula 1® Team</t>
        </is>
      </c>
      <c r="C185" s="11" t="b">
        <v>0</v>
      </c>
      <c r="D185" s="12" t="n">
        <f>COUNTIF(C185:C185,TRUE)/1</f>
        <v>0</v>
      </c>
    </row>
    <row r="186" ht="21" customHeight="1" outlineLevel="1">
      <c r="A186" s="10" t="inlineStr">
        <is>
          <t xml:space="preserve">180</t>
        </is>
      </c>
      <c r="B186" s="9" t="inlineStr">
        <is>
          <t xml:space="preserve">Mercedes-AMG PETRONAS Formula One™ Team</t>
        </is>
      </c>
      <c r="C186" s="11" t="b">
        <v>0</v>
      </c>
      <c r="D186" s="12" t="n">
        <f>COUNTIF(C186:C186,TRUE)/1</f>
        <v>0</v>
      </c>
    </row>
    <row r="187" ht="21" customHeight="1" outlineLevel="1">
      <c r="A187" s="10" t="inlineStr">
        <is>
          <t xml:space="preserve">181</t>
        </is>
      </c>
      <c r="B187" s="9" t="inlineStr">
        <is>
          <t xml:space="preserve">Oracle Red Bull Racing</t>
        </is>
      </c>
      <c r="C187" s="11" t="b">
        <v>0</v>
      </c>
      <c r="D187" s="12" t="n">
        <f>COUNTIF(C187:C187,TRUE)/1</f>
        <v>0</v>
      </c>
    </row>
    <row r="188" ht="21" customHeight="1" outlineLevel="1">
      <c r="A188" s="10" t="inlineStr">
        <is>
          <t xml:space="preserve">182</t>
        </is>
      </c>
      <c r="B188" s="9" t="inlineStr">
        <is>
          <t xml:space="preserve">Scuderia Ferrari HP</t>
        </is>
      </c>
      <c r="C188" s="11" t="b">
        <v>0</v>
      </c>
      <c r="D188" s="12" t="n">
        <f>COUNTIF(C188:C188,TRUE)/1</f>
        <v>0</v>
      </c>
    </row>
    <row r="189" ht="21" customHeight="1" outlineLevel="1">
      <c r="A189" s="10" t="inlineStr">
        <is>
          <t xml:space="preserve">183</t>
        </is>
      </c>
      <c r="B189" s="9" t="inlineStr">
        <is>
          <t xml:space="preserve">Atlassian Williams F1® Team</t>
        </is>
      </c>
      <c r="C189" s="11" t="b">
        <v>0</v>
      </c>
      <c r="D189" s="12" t="n">
        <f>COUNTIF(C189:C189,TRUE)/1</f>
        <v>0</v>
      </c>
    </row>
    <row r="190" ht="21" customHeight="1" outlineLevel="1">
      <c r="A190" s="10" t="inlineStr">
        <is>
          <t xml:space="preserve">184</t>
        </is>
      </c>
      <c r="B190" s="9" t="inlineStr">
        <is>
          <t xml:space="preserve">VISA Cash App Racing Bulls Formula One™ Team</t>
        </is>
      </c>
      <c r="C190" s="11" t="b">
        <v>0</v>
      </c>
      <c r="D190" s="12" t="n">
        <f>COUNTIF(C190:C190,TRUE)/1</f>
        <v>0</v>
      </c>
    </row>
    <row r="191" ht="21" customHeight="1" outlineLevel="1">
      <c r="A191" s="10" t="inlineStr">
        <is>
          <t xml:space="preserve">185</t>
        </is>
      </c>
      <c r="B191" s="9" t="inlineStr">
        <is>
          <t xml:space="preserve">Aston Martin Aramco Formula One™ Team</t>
        </is>
      </c>
      <c r="C191" s="11" t="b">
        <v>0</v>
      </c>
      <c r="D191" s="12" t="n">
        <f>COUNTIF(C191:C191,TRUE)/1</f>
        <v>0</v>
      </c>
    </row>
    <row r="192" ht="21" customHeight="1" outlineLevel="1">
      <c r="A192" s="10" t="inlineStr">
        <is>
          <t xml:space="preserve">186</t>
        </is>
      </c>
      <c r="B192" s="9" t="inlineStr">
        <is>
          <t xml:space="preserve">TGR Haas F1® Team</t>
        </is>
      </c>
      <c r="C192" s="11" t="b">
        <v>0</v>
      </c>
      <c r="D192" s="12" t="n">
        <f>COUNTIF(C192:C192,TRUE)/1</f>
        <v>0</v>
      </c>
    </row>
    <row r="193" ht="21" customHeight="1" outlineLevel="1">
      <c r="A193" s="10" t="inlineStr">
        <is>
          <t xml:space="preserve">187</t>
        </is>
      </c>
      <c r="B193" s="9" t="inlineStr">
        <is>
          <t xml:space="preserve">Audi Revolut F1® Team</t>
        </is>
      </c>
      <c r="C193" s="11" t="b">
        <v>0</v>
      </c>
      <c r="D193" s="12" t="n">
        <f>COUNTIF(C193:C193,TRUE)/1</f>
        <v>0</v>
      </c>
    </row>
    <row r="194" ht="21" customHeight="1" outlineLevel="1">
      <c r="A194" s="10" t="inlineStr">
        <is>
          <t xml:space="preserve">188</t>
        </is>
      </c>
      <c r="B194" s="9" t="inlineStr">
        <is>
          <t xml:space="preserve">BWT Alpine Formula One™ Team</t>
        </is>
      </c>
      <c r="C194" s="11" t="b">
        <v>0</v>
      </c>
      <c r="D194" s="12" t="n">
        <f>COUNTIF(C194:C194,TRUE)/1</f>
        <v>0</v>
      </c>
    </row>
    <row r="195" ht="21" customHeight="1" outlineLevel="1">
      <c r="A195" s="10" t="inlineStr">
        <is>
          <t xml:space="preserve">189</t>
        </is>
      </c>
      <c r="B195" s="9" t="inlineStr">
        <is>
          <t xml:space="preserve">Cadillac Formula 1® Team</t>
        </is>
      </c>
      <c r="C195" s="11" t="b">
        <v>0</v>
      </c>
      <c r="D195" s="12" t="n">
        <f>COUNTIF(C195:C195,TRUE)/1</f>
        <v>0</v>
      </c>
    </row>
    <row r="196" ht="7" customHeight="1"/>
    <row r="197" ht="27" customHeight="1">
      <c r="A197" s="8" t="inlineStr">
        <is>
          <t xml:space="preserve">F1 TEAM PRINCIPALS  ·  11 cartes</t>
        </is>
      </c>
      <c r="D197" s="12" t="n">
        <f>COUNTIF(C198:C208,TRUE)/11</f>
        <v>0</v>
      </c>
    </row>
    <row r="198" ht="21" customHeight="1" outlineLevel="1">
      <c r="A198" s="10" t="inlineStr">
        <is>
          <t xml:space="preserve">190</t>
        </is>
      </c>
      <c r="B198" s="9" t="inlineStr">
        <is>
          <t xml:space="preserve">Andrea Stella</t>
        </is>
      </c>
      <c r="C198" s="11" t="b">
        <v>0</v>
      </c>
      <c r="D198" s="12" t="n">
        <f>COUNTIF(C198:C198,TRUE)/1</f>
        <v>0</v>
      </c>
    </row>
    <row r="199" ht="21" customHeight="1" outlineLevel="1">
      <c r="A199" s="10" t="inlineStr">
        <is>
          <t xml:space="preserve">191</t>
        </is>
      </c>
      <c r="B199" s="9" t="inlineStr">
        <is>
          <t xml:space="preserve">Toto Wolff</t>
        </is>
      </c>
      <c r="C199" s="11" t="b">
        <v>0</v>
      </c>
      <c r="D199" s="12" t="n">
        <f>COUNTIF(C199:C199,TRUE)/1</f>
        <v>0</v>
      </c>
    </row>
    <row r="200" ht="21" customHeight="1" outlineLevel="1">
      <c r="A200" s="10" t="inlineStr">
        <is>
          <t xml:space="preserve">192</t>
        </is>
      </c>
      <c r="B200" s="9" t="inlineStr">
        <is>
          <t xml:space="preserve">Laurent Mekies</t>
        </is>
      </c>
      <c r="C200" s="11" t="b">
        <v>0</v>
      </c>
      <c r="D200" s="12" t="n">
        <f>COUNTIF(C200:C200,TRUE)/1</f>
        <v>0</v>
      </c>
    </row>
    <row r="201" ht="21" customHeight="1" outlineLevel="1">
      <c r="A201" s="10" t="inlineStr">
        <is>
          <t xml:space="preserve">193</t>
        </is>
      </c>
      <c r="B201" s="9" t="inlineStr">
        <is>
          <t xml:space="preserve">Frédéric Vasseur</t>
        </is>
      </c>
      <c r="C201" s="11" t="b">
        <v>0</v>
      </c>
      <c r="D201" s="12" t="n">
        <f>COUNTIF(C201:C201,TRUE)/1</f>
        <v>0</v>
      </c>
    </row>
    <row r="202" ht="21" customHeight="1" outlineLevel="1">
      <c r="A202" s="10" t="inlineStr">
        <is>
          <t xml:space="preserve">194</t>
        </is>
      </c>
      <c r="B202" s="9" t="inlineStr">
        <is>
          <t xml:space="preserve">James Vowles</t>
        </is>
      </c>
      <c r="C202" s="11" t="b">
        <v>0</v>
      </c>
      <c r="D202" s="12" t="n">
        <f>COUNTIF(C202:C202,TRUE)/1</f>
        <v>0</v>
      </c>
    </row>
    <row r="203" ht="21" customHeight="1" outlineLevel="1">
      <c r="A203" s="10" t="inlineStr">
        <is>
          <t xml:space="preserve">195</t>
        </is>
      </c>
      <c r="B203" s="9" t="inlineStr">
        <is>
          <t xml:space="preserve">Alan Permane</t>
        </is>
      </c>
      <c r="C203" s="11" t="b">
        <v>0</v>
      </c>
      <c r="D203" s="12" t="n">
        <f>COUNTIF(C203:C203,TRUE)/1</f>
        <v>0</v>
      </c>
    </row>
    <row r="204" ht="21" customHeight="1" outlineLevel="1">
      <c r="A204" s="10" t="inlineStr">
        <is>
          <t xml:space="preserve">196</t>
        </is>
      </c>
      <c r="B204" s="9" t="inlineStr">
        <is>
          <t xml:space="preserve">Adrian Newey</t>
        </is>
      </c>
      <c r="C204" s="11" t="b">
        <v>0</v>
      </c>
      <c r="D204" s="12" t="n">
        <f>COUNTIF(C204:C204,TRUE)/1</f>
        <v>0</v>
      </c>
    </row>
    <row r="205" ht="21" customHeight="1" outlineLevel="1">
      <c r="A205" s="10" t="inlineStr">
        <is>
          <t xml:space="preserve">197</t>
        </is>
      </c>
      <c r="B205" s="9" t="inlineStr">
        <is>
          <t xml:space="preserve">Ayao Komatsu</t>
        </is>
      </c>
      <c r="C205" s="11" t="b">
        <v>0</v>
      </c>
      <c r="D205" s="12" t="n">
        <f>COUNTIF(C205:C205,TRUE)/1</f>
        <v>0</v>
      </c>
    </row>
    <row r="206" ht="21" customHeight="1" outlineLevel="1">
      <c r="A206" s="10" t="inlineStr">
        <is>
          <t xml:space="preserve">198</t>
        </is>
      </c>
      <c r="B206" s="9" t="inlineStr">
        <is>
          <t xml:space="preserve">Mattia Binotto</t>
        </is>
      </c>
      <c r="C206" s="11" t="b">
        <v>0</v>
      </c>
      <c r="D206" s="12" t="n">
        <f>COUNTIF(C206:C206,TRUE)/1</f>
        <v>0</v>
      </c>
    </row>
    <row r="207" ht="21" customHeight="1" outlineLevel="1">
      <c r="A207" s="10" t="inlineStr">
        <is>
          <t xml:space="preserve">199</t>
        </is>
      </c>
      <c r="B207" s="9" t="inlineStr">
        <is>
          <t xml:space="preserve">Steve Nielsen</t>
        </is>
      </c>
      <c r="C207" s="11" t="b">
        <v>0</v>
      </c>
      <c r="D207" s="12" t="n">
        <f>COUNTIF(C207:C207,TRUE)/1</f>
        <v>0</v>
      </c>
    </row>
    <row r="208" ht="21" customHeight="1" outlineLevel="1">
      <c r="A208" s="10" t="inlineStr">
        <is>
          <t xml:space="preserve">200</t>
        </is>
      </c>
      <c r="B208" s="9" t="inlineStr">
        <is>
          <t xml:space="preserve">Graeme Lowdon</t>
        </is>
      </c>
      <c r="C208" s="11" t="b">
        <v>0</v>
      </c>
      <c r="D208" s="12" t="n">
        <f>COUNTIF(C208:C208,TRUE)/1</f>
        <v>0</v>
      </c>
    </row>
    <row r="209" ht="7" customHeight="1"/>
  </sheetData>
  <mergeCells count="14">
    <mergeCell ref="A1:D1"/>
    <mergeCell ref="A2:D2"/>
    <mergeCell ref="A3:D3"/>
    <mergeCell ref="A5:C5"/>
    <mergeCell ref="A29:C29"/>
    <mergeCell ref="A53:C53"/>
    <mergeCell ref="A82:C82"/>
    <mergeCell ref="A106:C106"/>
    <mergeCell ref="A132:C132"/>
    <mergeCell ref="A149:C149"/>
    <mergeCell ref="A154:C154"/>
    <mergeCell ref="A171:C171"/>
    <mergeCell ref="A184:C184"/>
    <mergeCell ref="A197:C197"/>
  </mergeCells>
  <dataValidations count="183">
    <dataValidation sqref="C6"/>
    <dataValidation sqref="C7"/>
    <dataValidation sqref="C8"/>
    <dataValidation sqref="C9"/>
    <dataValidation sqref="C10"/>
    <dataValidation sqref="C11"/>
    <dataValidation sqref="C12"/>
    <dataValidation sqref="C13"/>
    <dataValidation sqref="C14"/>
    <dataValidation sqref="C15"/>
    <dataValidation sqref="C16"/>
    <dataValidation sqref="C17"/>
    <dataValidation sqref="C18"/>
    <dataValidation sqref="C19"/>
    <dataValidation sqref="C20"/>
    <dataValidation sqref="C21"/>
    <dataValidation sqref="C22"/>
    <dataValidation sqref="C23"/>
    <dataValidation sqref="C24"/>
    <dataValidation sqref="C25"/>
    <dataValidation sqref="C26"/>
    <dataValidation sqref="C27"/>
    <dataValidation sqref="C30"/>
    <dataValidation sqref="C31"/>
    <dataValidation sqref="C32"/>
    <dataValidation sqref="C33"/>
    <dataValidation sqref="C34"/>
    <dataValidation sqref="C35"/>
    <dataValidation sqref="C36"/>
    <dataValidation sqref="C37"/>
    <dataValidation sqref="C38"/>
    <dataValidation sqref="C39"/>
    <dataValidation sqref="C40"/>
    <dataValidation sqref="C41"/>
    <dataValidation sqref="C42"/>
    <dataValidation sqref="C43"/>
    <dataValidation sqref="C44"/>
    <dataValidation sqref="C45"/>
    <dataValidation sqref="C46"/>
    <dataValidation sqref="C47"/>
    <dataValidation sqref="C48"/>
    <dataValidation sqref="C49"/>
    <dataValidation sqref="C50"/>
    <dataValidation sqref="C51"/>
    <dataValidation sqref="C54"/>
    <dataValidation sqref="C55"/>
    <dataValidation sqref="C56"/>
    <dataValidation sqref="C57"/>
    <dataValidation sqref="C58"/>
    <dataValidation sqref="C59"/>
    <dataValidation sqref="C60"/>
    <dataValidation sqref="C61"/>
    <dataValidation sqref="C62"/>
    <dataValidation sqref="C63"/>
    <dataValidation sqref="C64"/>
    <dataValidation sqref="C65"/>
    <dataValidation sqref="C66"/>
    <dataValidation sqref="C67"/>
    <dataValidation sqref="C68"/>
    <dataValidation sqref="C69"/>
    <dataValidation sqref="C70"/>
    <dataValidation sqref="C71"/>
    <dataValidation sqref="C72"/>
    <dataValidation sqref="C73"/>
    <dataValidation sqref="C74"/>
    <dataValidation sqref="C75"/>
    <dataValidation sqref="C76"/>
    <dataValidation sqref="C77"/>
    <dataValidation sqref="C78"/>
    <dataValidation sqref="C79"/>
    <dataValidation sqref="C80"/>
    <dataValidation sqref="C83"/>
    <dataValidation sqref="C84"/>
    <dataValidation sqref="C85"/>
    <dataValidation sqref="C86"/>
    <dataValidation sqref="C87"/>
    <dataValidation sqref="C88"/>
    <dataValidation sqref="C89"/>
    <dataValidation sqref="C90"/>
    <dataValidation sqref="C91"/>
    <dataValidation sqref="C92"/>
    <dataValidation sqref="C93"/>
    <dataValidation sqref="C94"/>
    <dataValidation sqref="C95"/>
    <dataValidation sqref="C96"/>
    <dataValidation sqref="C97"/>
    <dataValidation sqref="C98"/>
    <dataValidation sqref="C99"/>
    <dataValidation sqref="C100"/>
    <dataValidation sqref="C101"/>
    <dataValidation sqref="C102"/>
    <dataValidation sqref="C103"/>
    <dataValidation sqref="C104"/>
    <dataValidation sqref="C107"/>
    <dataValidation sqref="C108"/>
    <dataValidation sqref="C109"/>
    <dataValidation sqref="C110"/>
    <dataValidation sqref="C111"/>
    <dataValidation sqref="C112"/>
    <dataValidation sqref="C113"/>
    <dataValidation sqref="C114"/>
    <dataValidation sqref="C115"/>
    <dataValidation sqref="C116"/>
    <dataValidation sqref="C117"/>
    <dataValidation sqref="C118"/>
    <dataValidation sqref="C119"/>
    <dataValidation sqref="C120"/>
    <dataValidation sqref="C121"/>
    <dataValidation sqref="C122"/>
    <dataValidation sqref="C123"/>
    <dataValidation sqref="C124"/>
    <dataValidation sqref="C125"/>
    <dataValidation sqref="C126"/>
    <dataValidation sqref="C127"/>
    <dataValidation sqref="C128"/>
    <dataValidation sqref="C129"/>
    <dataValidation sqref="C130"/>
    <dataValidation sqref="C133"/>
    <dataValidation sqref="C134"/>
    <dataValidation sqref="C135"/>
    <dataValidation sqref="C136"/>
    <dataValidation sqref="C137"/>
    <dataValidation sqref="C138"/>
    <dataValidation sqref="C139"/>
    <dataValidation sqref="C140"/>
    <dataValidation sqref="C141"/>
    <dataValidation sqref="C142"/>
    <dataValidation sqref="C143"/>
    <dataValidation sqref="C144"/>
    <dataValidation sqref="C145"/>
    <dataValidation sqref="C146"/>
    <dataValidation sqref="C147"/>
    <dataValidation sqref="C150"/>
    <dataValidation sqref="C151"/>
    <dataValidation sqref="C152"/>
    <dataValidation sqref="C155"/>
    <dataValidation sqref="C156"/>
    <dataValidation sqref="C157"/>
    <dataValidation sqref="C158"/>
    <dataValidation sqref="C159"/>
    <dataValidation sqref="C160"/>
    <dataValidation sqref="C161"/>
    <dataValidation sqref="C162"/>
    <dataValidation sqref="C163"/>
    <dataValidation sqref="C164"/>
    <dataValidation sqref="C165"/>
    <dataValidation sqref="C166"/>
    <dataValidation sqref="C167"/>
    <dataValidation sqref="C168"/>
    <dataValidation sqref="C169"/>
    <dataValidation sqref="C172"/>
    <dataValidation sqref="C173"/>
    <dataValidation sqref="C174"/>
    <dataValidation sqref="C175"/>
    <dataValidation sqref="C176"/>
    <dataValidation sqref="C177"/>
    <dataValidation sqref="C178"/>
    <dataValidation sqref="C179"/>
    <dataValidation sqref="C180"/>
    <dataValidation sqref="C181"/>
    <dataValidation sqref="C182"/>
    <dataValidation sqref="C185"/>
    <dataValidation sqref="C186"/>
    <dataValidation sqref="C187"/>
    <dataValidation sqref="C188"/>
    <dataValidation sqref="C189"/>
    <dataValidation sqref="C190"/>
    <dataValidation sqref="C191"/>
    <dataValidation sqref="C192"/>
    <dataValidation sqref="C193"/>
    <dataValidation sqref="C194"/>
    <dataValidation sqref="C195"/>
    <dataValidation sqref="C198"/>
    <dataValidation sqref="C199"/>
    <dataValidation sqref="C200"/>
    <dataValidation sqref="C201"/>
    <dataValidation sqref="C202"/>
    <dataValidation sqref="C203"/>
    <dataValidation sqref="C204"/>
    <dataValidation sqref="C205"/>
    <dataValidation sqref="C206"/>
    <dataValidation sqref="C207"/>
    <dataValidation sqref="C208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11" customWidth="1"/>
    <col min="4" max="4" width="14" customWidth="1"/>
  </cols>
  <sheetData>
    <row r="1" ht="36" customHeight="1">
      <c r="A1" s="1" t="inlineStr">
        <is>
          <t xml:space="preserve">Topps Chrome F1 2026 — Inserts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Standard</t>
        </is>
      </c>
      <c r="D4" s="7" t="inlineStr">
        <is>
          <t xml:space="preserve">Progression</t>
        </is>
      </c>
    </row>
    <row r="5" ht="27" customHeight="1">
      <c r="A5" s="8" t="inlineStr">
        <is>
          <t xml:space="preserve">SPEED WHEELS  ·  22 cartes</t>
        </is>
      </c>
      <c r="D5" s="12" t="n">
        <f>COUNTIF(C6:C27,TRUE)/22</f>
        <v>0</v>
      </c>
    </row>
    <row r="6" ht="21" customHeight="1" outlineLevel="1">
      <c r="A6" s="10" t="inlineStr">
        <is>
          <t xml:space="preserve">SW-1</t>
        </is>
      </c>
      <c r="B6" s="9" t="inlineStr">
        <is>
          <t xml:space="preserve">Lando Norris</t>
        </is>
      </c>
      <c r="C6" s="11" t="b">
        <v>0</v>
      </c>
      <c r="D6" s="12" t="n">
        <f>COUNTIF(C6:C6,TRUE)/1</f>
        <v>0</v>
      </c>
    </row>
    <row r="7" ht="21" customHeight="1" outlineLevel="1">
      <c r="A7" s="10" t="inlineStr">
        <is>
          <t xml:space="preserve">SW-2</t>
        </is>
      </c>
      <c r="B7" s="9" t="inlineStr">
        <is>
          <t xml:space="preserve">Oscar Piastri</t>
        </is>
      </c>
      <c r="C7" s="11" t="b">
        <v>0</v>
      </c>
      <c r="D7" s="12" t="n">
        <f>COUNTIF(C7:C7,TRUE)/1</f>
        <v>0</v>
      </c>
    </row>
    <row r="8" ht="21" customHeight="1" outlineLevel="1">
      <c r="A8" s="10" t="inlineStr">
        <is>
          <t xml:space="preserve">SW-3</t>
        </is>
      </c>
      <c r="B8" s="9" t="inlineStr">
        <is>
          <t xml:space="preserve">George Russell</t>
        </is>
      </c>
      <c r="C8" s="11" t="b">
        <v>0</v>
      </c>
      <c r="D8" s="12" t="n">
        <f>COUNTIF(C8:C8,TRUE)/1</f>
        <v>0</v>
      </c>
    </row>
    <row r="9" ht="21" customHeight="1" outlineLevel="1">
      <c r="A9" s="10" t="inlineStr">
        <is>
          <t xml:space="preserve">SW-4</t>
        </is>
      </c>
      <c r="B9" s="9" t="inlineStr">
        <is>
          <t xml:space="preserve">Kimi Antonelli</t>
        </is>
      </c>
      <c r="C9" s="11" t="b">
        <v>0</v>
      </c>
      <c r="D9" s="12" t="n">
        <f>COUNTIF(C9:C9,TRUE)/1</f>
        <v>0</v>
      </c>
    </row>
    <row r="10" ht="21" customHeight="1" outlineLevel="1">
      <c r="A10" s="10" t="inlineStr">
        <is>
          <t xml:space="preserve">SW-5</t>
        </is>
      </c>
      <c r="B10" s="9" t="inlineStr">
        <is>
          <t xml:space="preserve">Max Verstappen</t>
        </is>
      </c>
      <c r="C10" s="11" t="b">
        <v>0</v>
      </c>
      <c r="D10" s="12" t="n">
        <f>COUNTIF(C10:C10,TRUE)/1</f>
        <v>0</v>
      </c>
    </row>
    <row r="11" ht="21" customHeight="1" outlineLevel="1">
      <c r="A11" s="10" t="inlineStr">
        <is>
          <t xml:space="preserve">SW-6</t>
        </is>
      </c>
      <c r="B11" s="9" t="inlineStr">
        <is>
          <t xml:space="preserve">Isack Hadjar</t>
        </is>
      </c>
      <c r="C11" s="11" t="b">
        <v>0</v>
      </c>
      <c r="D11" s="12" t="n">
        <f>COUNTIF(C11:C11,TRUE)/1</f>
        <v>0</v>
      </c>
    </row>
    <row r="12" ht="21" customHeight="1" outlineLevel="1">
      <c r="A12" s="10" t="inlineStr">
        <is>
          <t xml:space="preserve">SW-7</t>
        </is>
      </c>
      <c r="B12" s="9" t="inlineStr">
        <is>
          <t xml:space="preserve">Charles Leclerc</t>
        </is>
      </c>
      <c r="C12" s="11" t="b">
        <v>0</v>
      </c>
      <c r="D12" s="12" t="n">
        <f>COUNTIF(C12:C12,TRUE)/1</f>
        <v>0</v>
      </c>
    </row>
    <row r="13" ht="21" customHeight="1" outlineLevel="1">
      <c r="A13" s="10" t="inlineStr">
        <is>
          <t xml:space="preserve">SW-8</t>
        </is>
      </c>
      <c r="B13" s="9" t="inlineStr">
        <is>
          <t xml:space="preserve">Lewis Hamilton</t>
        </is>
      </c>
      <c r="C13" s="11" t="b">
        <v>0</v>
      </c>
      <c r="D13" s="12" t="n">
        <f>COUNTIF(C13:C13,TRUE)/1</f>
        <v>0</v>
      </c>
    </row>
    <row r="14" ht="21" customHeight="1" outlineLevel="1">
      <c r="A14" s="10" t="inlineStr">
        <is>
          <t xml:space="preserve">SW-9</t>
        </is>
      </c>
      <c r="B14" s="9" t="inlineStr">
        <is>
          <t xml:space="preserve">Alex Albon</t>
        </is>
      </c>
      <c r="C14" s="11" t="b">
        <v>0</v>
      </c>
      <c r="D14" s="12" t="n">
        <f>COUNTIF(C14:C14,TRUE)/1</f>
        <v>0</v>
      </c>
    </row>
    <row r="15" ht="21" customHeight="1" outlineLevel="1">
      <c r="A15" s="10" t="inlineStr">
        <is>
          <t xml:space="preserve">SW-10</t>
        </is>
      </c>
      <c r="B15" s="9" t="inlineStr">
        <is>
          <t xml:space="preserve">Carlos Sainz</t>
        </is>
      </c>
      <c r="C15" s="11" t="b">
        <v>0</v>
      </c>
      <c r="D15" s="12" t="n">
        <f>COUNTIF(C15:C15,TRUE)/1</f>
        <v>0</v>
      </c>
    </row>
    <row r="16" ht="21" customHeight="1" outlineLevel="1">
      <c r="A16" s="10" t="inlineStr">
        <is>
          <t xml:space="preserve">SW-11</t>
        </is>
      </c>
      <c r="B16" s="9" t="inlineStr">
        <is>
          <t xml:space="preserve">Liam Lawson</t>
        </is>
      </c>
      <c r="C16" s="11" t="b">
        <v>0</v>
      </c>
      <c r="D16" s="12" t="n">
        <f>COUNTIF(C16:C16,TRUE)/1</f>
        <v>0</v>
      </c>
    </row>
    <row r="17" ht="21" customHeight="1" outlineLevel="1">
      <c r="A17" s="10" t="inlineStr">
        <is>
          <t xml:space="preserve">SW-12</t>
        </is>
      </c>
      <c r="B17" s="9" t="inlineStr">
        <is>
          <t xml:space="preserve">Arvid Lindblad (RC)</t>
        </is>
      </c>
      <c r="C17" s="11" t="b">
        <v>0</v>
      </c>
      <c r="D17" s="12" t="n">
        <f>COUNTIF(C17:C17,TRUE)/1</f>
        <v>0</v>
      </c>
    </row>
    <row r="18" ht="21" customHeight="1" outlineLevel="1">
      <c r="A18" s="10" t="inlineStr">
        <is>
          <t xml:space="preserve">SW-13</t>
        </is>
      </c>
      <c r="B18" s="9" t="inlineStr">
        <is>
          <t xml:space="preserve">Fernando Alonso</t>
        </is>
      </c>
      <c r="C18" s="11" t="b">
        <v>0</v>
      </c>
      <c r="D18" s="12" t="n">
        <f>COUNTIF(C18:C18,TRUE)/1</f>
        <v>0</v>
      </c>
    </row>
    <row r="19" ht="21" customHeight="1" outlineLevel="1">
      <c r="A19" s="10" t="inlineStr">
        <is>
          <t xml:space="preserve">SW-14</t>
        </is>
      </c>
      <c r="B19" s="9" t="inlineStr">
        <is>
          <t xml:space="preserve">Lance Stroll</t>
        </is>
      </c>
      <c r="C19" s="11" t="b">
        <v>0</v>
      </c>
      <c r="D19" s="12" t="n">
        <f>COUNTIF(C19:C19,TRUE)/1</f>
        <v>0</v>
      </c>
    </row>
    <row r="20" ht="21" customHeight="1" outlineLevel="1">
      <c r="A20" s="10" t="inlineStr">
        <is>
          <t xml:space="preserve">SW-15</t>
        </is>
      </c>
      <c r="B20" s="9" t="inlineStr">
        <is>
          <t xml:space="preserve">Oliver Bearman</t>
        </is>
      </c>
      <c r="C20" s="11" t="b">
        <v>0</v>
      </c>
      <c r="D20" s="12" t="n">
        <f>COUNTIF(C20:C20,TRUE)/1</f>
        <v>0</v>
      </c>
    </row>
    <row r="21" ht="21" customHeight="1" outlineLevel="1">
      <c r="A21" s="10" t="inlineStr">
        <is>
          <t xml:space="preserve">SW-16</t>
        </is>
      </c>
      <c r="B21" s="9" t="inlineStr">
        <is>
          <t xml:space="preserve">Esteban Ocon</t>
        </is>
      </c>
      <c r="C21" s="11" t="b">
        <v>0</v>
      </c>
      <c r="D21" s="12" t="n">
        <f>COUNTIF(C21:C21,TRUE)/1</f>
        <v>0</v>
      </c>
    </row>
    <row r="22" ht="21" customHeight="1" outlineLevel="1">
      <c r="A22" s="10" t="inlineStr">
        <is>
          <t xml:space="preserve">SW-17</t>
        </is>
      </c>
      <c r="B22" s="9" t="inlineStr">
        <is>
          <t xml:space="preserve">Nico Hülkenberg</t>
        </is>
      </c>
      <c r="C22" s="11" t="b">
        <v>0</v>
      </c>
      <c r="D22" s="12" t="n">
        <f>COUNTIF(C22:C22,TRUE)/1</f>
        <v>0</v>
      </c>
    </row>
    <row r="23" ht="21" customHeight="1" outlineLevel="1">
      <c r="A23" s="10" t="inlineStr">
        <is>
          <t xml:space="preserve">SW-18</t>
        </is>
      </c>
      <c r="B23" s="9" t="inlineStr">
        <is>
          <t xml:space="preserve">Gabriel Bortoleto</t>
        </is>
      </c>
      <c r="C23" s="11" t="b">
        <v>0</v>
      </c>
      <c r="D23" s="12" t="n">
        <f>COUNTIF(C23:C23,TRUE)/1</f>
        <v>0</v>
      </c>
    </row>
    <row r="24" ht="21" customHeight="1" outlineLevel="1">
      <c r="A24" s="10" t="inlineStr">
        <is>
          <t xml:space="preserve">SW-19</t>
        </is>
      </c>
      <c r="B24" s="9" t="inlineStr">
        <is>
          <t xml:space="preserve">Pierre Gasly</t>
        </is>
      </c>
      <c r="C24" s="11" t="b">
        <v>0</v>
      </c>
      <c r="D24" s="12" t="n">
        <f>COUNTIF(C24:C24,TRUE)/1</f>
        <v>0</v>
      </c>
    </row>
    <row r="25" ht="21" customHeight="1" outlineLevel="1">
      <c r="A25" s="10" t="inlineStr">
        <is>
          <t xml:space="preserve">SW-20</t>
        </is>
      </c>
      <c r="B25" s="9" t="inlineStr">
        <is>
          <t xml:space="preserve">Franco Colapinto</t>
        </is>
      </c>
      <c r="C25" s="11" t="b">
        <v>0</v>
      </c>
      <c r="D25" s="12" t="n">
        <f>COUNTIF(C25:C25,TRUE)/1</f>
        <v>0</v>
      </c>
    </row>
    <row r="26" ht="21" customHeight="1" outlineLevel="1">
      <c r="A26" s="10" t="inlineStr">
        <is>
          <t xml:space="preserve">SW-21</t>
        </is>
      </c>
      <c r="B26" s="9" t="inlineStr">
        <is>
          <t xml:space="preserve">Sergio Pérez</t>
        </is>
      </c>
      <c r="C26" s="11" t="b">
        <v>0</v>
      </c>
      <c r="D26" s="12" t="n">
        <f>COUNTIF(C26:C26,TRUE)/1</f>
        <v>0</v>
      </c>
    </row>
    <row r="27" ht="21" customHeight="1" outlineLevel="1">
      <c r="A27" s="10" t="inlineStr">
        <is>
          <t xml:space="preserve">SW-22</t>
        </is>
      </c>
      <c r="B27" s="9" t="inlineStr">
        <is>
          <t xml:space="preserve">Valtteri Bottas</t>
        </is>
      </c>
      <c r="C27" s="11" t="b">
        <v>0</v>
      </c>
      <c r="D27" s="12" t="n">
        <f>COUNTIF(C27:C27,TRUE)/1</f>
        <v>0</v>
      </c>
    </row>
    <row r="28" ht="7" customHeight="1"/>
    <row r="29" ht="27" customHeight="1">
      <c r="A29" s="8" t="inlineStr">
        <is>
          <t xml:space="preserve">AUSTIN TO MEXICO CITY  ·  22 cartes</t>
        </is>
      </c>
      <c r="D29" s="12" t="n">
        <f>COUNTIF(C30:C51,TRUE)/22</f>
        <v>0</v>
      </c>
    </row>
    <row r="30" ht="21" customHeight="1" outlineLevel="1">
      <c r="A30" s="10" t="inlineStr">
        <is>
          <t xml:space="preserve">ATM-1</t>
        </is>
      </c>
      <c r="B30" s="9" t="inlineStr">
        <is>
          <t xml:space="preserve">Lando Norris</t>
        </is>
      </c>
      <c r="C30" s="11" t="b">
        <v>0</v>
      </c>
      <c r="D30" s="12" t="n">
        <f>COUNTIF(C30:C30,TRUE)/1</f>
        <v>0</v>
      </c>
    </row>
    <row r="31" ht="21" customHeight="1" outlineLevel="1">
      <c r="A31" s="10" t="inlineStr">
        <is>
          <t xml:space="preserve">ATM-2</t>
        </is>
      </c>
      <c r="B31" s="9" t="inlineStr">
        <is>
          <t xml:space="preserve">Oscar Piastri</t>
        </is>
      </c>
      <c r="C31" s="11" t="b">
        <v>0</v>
      </c>
      <c r="D31" s="12" t="n">
        <f>COUNTIF(C31:C31,TRUE)/1</f>
        <v>0</v>
      </c>
    </row>
    <row r="32" ht="21" customHeight="1" outlineLevel="1">
      <c r="A32" s="10" t="inlineStr">
        <is>
          <t xml:space="preserve">ATM-3</t>
        </is>
      </c>
      <c r="B32" s="9" t="inlineStr">
        <is>
          <t xml:space="preserve">George Russell</t>
        </is>
      </c>
      <c r="C32" s="11" t="b">
        <v>0</v>
      </c>
      <c r="D32" s="12" t="n">
        <f>COUNTIF(C32:C32,TRUE)/1</f>
        <v>0</v>
      </c>
    </row>
    <row r="33" ht="21" customHeight="1" outlineLevel="1">
      <c r="A33" s="10" t="inlineStr">
        <is>
          <t xml:space="preserve">ATM-4</t>
        </is>
      </c>
      <c r="B33" s="9" t="inlineStr">
        <is>
          <t xml:space="preserve">Kimi Antonelli</t>
        </is>
      </c>
      <c r="C33" s="11" t="b">
        <v>0</v>
      </c>
      <c r="D33" s="12" t="n">
        <f>COUNTIF(C33:C33,TRUE)/1</f>
        <v>0</v>
      </c>
    </row>
    <row r="34" ht="21" customHeight="1" outlineLevel="1">
      <c r="A34" s="10" t="inlineStr">
        <is>
          <t xml:space="preserve">ATM-5</t>
        </is>
      </c>
      <c r="B34" s="9" t="inlineStr">
        <is>
          <t xml:space="preserve">Max Verstappen</t>
        </is>
      </c>
      <c r="C34" s="11" t="b">
        <v>0</v>
      </c>
      <c r="D34" s="12" t="n">
        <f>COUNTIF(C34:C34,TRUE)/1</f>
        <v>0</v>
      </c>
    </row>
    <row r="35" ht="21" customHeight="1" outlineLevel="1">
      <c r="A35" s="10" t="inlineStr">
        <is>
          <t xml:space="preserve">ATM-6</t>
        </is>
      </c>
      <c r="B35" s="9" t="inlineStr">
        <is>
          <t xml:space="preserve">Isack Hadjar</t>
        </is>
      </c>
      <c r="C35" s="11" t="b">
        <v>0</v>
      </c>
      <c r="D35" s="12" t="n">
        <f>COUNTIF(C35:C35,TRUE)/1</f>
        <v>0</v>
      </c>
    </row>
    <row r="36" ht="21" customHeight="1" outlineLevel="1">
      <c r="A36" s="10" t="inlineStr">
        <is>
          <t xml:space="preserve">ATM-7</t>
        </is>
      </c>
      <c r="B36" s="9" t="inlineStr">
        <is>
          <t xml:space="preserve">Charles Leclerc</t>
        </is>
      </c>
      <c r="C36" s="11" t="b">
        <v>0</v>
      </c>
      <c r="D36" s="12" t="n">
        <f>COUNTIF(C36:C36,TRUE)/1</f>
        <v>0</v>
      </c>
    </row>
    <row r="37" ht="21" customHeight="1" outlineLevel="1">
      <c r="A37" s="10" t="inlineStr">
        <is>
          <t xml:space="preserve">ATM-8</t>
        </is>
      </c>
      <c r="B37" s="9" t="inlineStr">
        <is>
          <t xml:space="preserve">Lewis Hamilton</t>
        </is>
      </c>
      <c r="C37" s="11" t="b">
        <v>0</v>
      </c>
      <c r="D37" s="12" t="n">
        <f>COUNTIF(C37:C37,TRUE)/1</f>
        <v>0</v>
      </c>
    </row>
    <row r="38" ht="21" customHeight="1" outlineLevel="1">
      <c r="A38" s="10" t="inlineStr">
        <is>
          <t xml:space="preserve">ATM-9</t>
        </is>
      </c>
      <c r="B38" s="9" t="inlineStr">
        <is>
          <t xml:space="preserve">Alex Albon</t>
        </is>
      </c>
      <c r="C38" s="11" t="b">
        <v>0</v>
      </c>
      <c r="D38" s="12" t="n">
        <f>COUNTIF(C38:C38,TRUE)/1</f>
        <v>0</v>
      </c>
    </row>
    <row r="39" ht="21" customHeight="1" outlineLevel="1">
      <c r="A39" s="10" t="inlineStr">
        <is>
          <t xml:space="preserve">ATM-10</t>
        </is>
      </c>
      <c r="B39" s="9" t="inlineStr">
        <is>
          <t xml:space="preserve">Carlos Sainz</t>
        </is>
      </c>
      <c r="C39" s="11" t="b">
        <v>0</v>
      </c>
      <c r="D39" s="12" t="n">
        <f>COUNTIF(C39:C39,TRUE)/1</f>
        <v>0</v>
      </c>
    </row>
    <row r="40" ht="21" customHeight="1" outlineLevel="1">
      <c r="A40" s="10" t="inlineStr">
        <is>
          <t xml:space="preserve">ATM-11</t>
        </is>
      </c>
      <c r="B40" s="9" t="inlineStr">
        <is>
          <t xml:space="preserve">Liam Lawson</t>
        </is>
      </c>
      <c r="C40" s="11" t="b">
        <v>0</v>
      </c>
      <c r="D40" s="12" t="n">
        <f>COUNTIF(C40:C40,TRUE)/1</f>
        <v>0</v>
      </c>
    </row>
    <row r="41" ht="21" customHeight="1" outlineLevel="1">
      <c r="A41" s="10" t="inlineStr">
        <is>
          <t xml:space="preserve">ATM-12</t>
        </is>
      </c>
      <c r="B41" s="9" t="inlineStr">
        <is>
          <t xml:space="preserve">Arvid Lindblad (RC)</t>
        </is>
      </c>
      <c r="C41" s="11" t="b">
        <v>0</v>
      </c>
      <c r="D41" s="12" t="n">
        <f>COUNTIF(C41:C41,TRUE)/1</f>
        <v>0</v>
      </c>
    </row>
    <row r="42" ht="21" customHeight="1" outlineLevel="1">
      <c r="A42" s="10" t="inlineStr">
        <is>
          <t xml:space="preserve">ATM-13</t>
        </is>
      </c>
      <c r="B42" s="9" t="inlineStr">
        <is>
          <t xml:space="preserve">Fernando Alonso</t>
        </is>
      </c>
      <c r="C42" s="11" t="b">
        <v>0</v>
      </c>
      <c r="D42" s="12" t="n">
        <f>COUNTIF(C42:C42,TRUE)/1</f>
        <v>0</v>
      </c>
    </row>
    <row r="43" ht="21" customHeight="1" outlineLevel="1">
      <c r="A43" s="10" t="inlineStr">
        <is>
          <t xml:space="preserve">ATM-14</t>
        </is>
      </c>
      <c r="B43" s="9" t="inlineStr">
        <is>
          <t xml:space="preserve">Lance Stroll</t>
        </is>
      </c>
      <c r="C43" s="11" t="b">
        <v>0</v>
      </c>
      <c r="D43" s="12" t="n">
        <f>COUNTIF(C43:C43,TRUE)/1</f>
        <v>0</v>
      </c>
    </row>
    <row r="44" ht="21" customHeight="1" outlineLevel="1">
      <c r="A44" s="10" t="inlineStr">
        <is>
          <t xml:space="preserve">ATM-15</t>
        </is>
      </c>
      <c r="B44" s="9" t="inlineStr">
        <is>
          <t xml:space="preserve">Oliver Bearman</t>
        </is>
      </c>
      <c r="C44" s="11" t="b">
        <v>0</v>
      </c>
      <c r="D44" s="12" t="n">
        <f>COUNTIF(C44:C44,TRUE)/1</f>
        <v>0</v>
      </c>
    </row>
    <row r="45" ht="21" customHeight="1" outlineLevel="1">
      <c r="A45" s="10" t="inlineStr">
        <is>
          <t xml:space="preserve">ATM-16</t>
        </is>
      </c>
      <c r="B45" s="9" t="inlineStr">
        <is>
          <t xml:space="preserve">Esteban Ocon</t>
        </is>
      </c>
      <c r="C45" s="11" t="b">
        <v>0</v>
      </c>
      <c r="D45" s="12" t="n">
        <f>COUNTIF(C45:C45,TRUE)/1</f>
        <v>0</v>
      </c>
    </row>
    <row r="46" ht="21" customHeight="1" outlineLevel="1">
      <c r="A46" s="10" t="inlineStr">
        <is>
          <t xml:space="preserve">ATM-17</t>
        </is>
      </c>
      <c r="B46" s="9" t="inlineStr">
        <is>
          <t xml:space="preserve">Nico Hülkenberg</t>
        </is>
      </c>
      <c r="C46" s="11" t="b">
        <v>0</v>
      </c>
      <c r="D46" s="12" t="n">
        <f>COUNTIF(C46:C46,TRUE)/1</f>
        <v>0</v>
      </c>
    </row>
    <row r="47" ht="21" customHeight="1" outlineLevel="1">
      <c r="A47" s="10" t="inlineStr">
        <is>
          <t xml:space="preserve">ATM-18</t>
        </is>
      </c>
      <c r="B47" s="9" t="inlineStr">
        <is>
          <t xml:space="preserve">Gabriel Bortoleto</t>
        </is>
      </c>
      <c r="C47" s="11" t="b">
        <v>0</v>
      </c>
      <c r="D47" s="12" t="n">
        <f>COUNTIF(C47:C47,TRUE)/1</f>
        <v>0</v>
      </c>
    </row>
    <row r="48" ht="21" customHeight="1" outlineLevel="1">
      <c r="A48" s="10" t="inlineStr">
        <is>
          <t xml:space="preserve">ATM-19</t>
        </is>
      </c>
      <c r="B48" s="9" t="inlineStr">
        <is>
          <t xml:space="preserve">Pierre Gasly</t>
        </is>
      </c>
      <c r="C48" s="11" t="b">
        <v>0</v>
      </c>
      <c r="D48" s="12" t="n">
        <f>COUNTIF(C48:C48,TRUE)/1</f>
        <v>0</v>
      </c>
    </row>
    <row r="49" ht="21" customHeight="1" outlineLevel="1">
      <c r="A49" s="10" t="inlineStr">
        <is>
          <t xml:space="preserve">ATM-20</t>
        </is>
      </c>
      <c r="B49" s="9" t="inlineStr">
        <is>
          <t xml:space="preserve">Franco Colapinto</t>
        </is>
      </c>
      <c r="C49" s="11" t="b">
        <v>0</v>
      </c>
      <c r="D49" s="12" t="n">
        <f>COUNTIF(C49:C49,TRUE)/1</f>
        <v>0</v>
      </c>
    </row>
    <row r="50" ht="21" customHeight="1" outlineLevel="1">
      <c r="A50" s="10" t="inlineStr">
        <is>
          <t xml:space="preserve">ATM-21</t>
        </is>
      </c>
      <c r="B50" s="9" t="inlineStr">
        <is>
          <t xml:space="preserve">Sergio Pérez</t>
        </is>
      </c>
      <c r="C50" s="11" t="b">
        <v>0</v>
      </c>
      <c r="D50" s="12" t="n">
        <f>COUNTIF(C50:C50,TRUE)/1</f>
        <v>0</v>
      </c>
    </row>
    <row r="51" ht="21" customHeight="1" outlineLevel="1">
      <c r="A51" s="10" t="inlineStr">
        <is>
          <t xml:space="preserve">ATM-22</t>
        </is>
      </c>
      <c r="B51" s="9" t="inlineStr">
        <is>
          <t xml:space="preserve">Valtteri Bottas</t>
        </is>
      </c>
      <c r="C51" s="11" t="b">
        <v>0</v>
      </c>
      <c r="D51" s="12" t="n">
        <f>COUNTIF(C51:C51,TRUE)/1</f>
        <v>0</v>
      </c>
    </row>
    <row r="52" ht="7" customHeight="1"/>
    <row r="53" ht="27" customHeight="1">
      <c r="A53" s="8" t="inlineStr">
        <is>
          <t xml:space="preserve">HELMET COLLECTION  ·  22 cartes</t>
        </is>
      </c>
      <c r="D53" s="12" t="n">
        <f>COUNTIF(C54:C75,TRUE)/22</f>
        <v>0</v>
      </c>
    </row>
    <row r="54" ht="21" customHeight="1" outlineLevel="1">
      <c r="A54" s="10" t="inlineStr">
        <is>
          <t xml:space="preserve">HC-1</t>
        </is>
      </c>
      <c r="B54" s="9" t="inlineStr">
        <is>
          <t xml:space="preserve">Lando Norris</t>
        </is>
      </c>
      <c r="C54" s="11" t="b">
        <v>0</v>
      </c>
      <c r="D54" s="12" t="n">
        <f>COUNTIF(C54:C54,TRUE)/1</f>
        <v>0</v>
      </c>
    </row>
    <row r="55" ht="21" customHeight="1" outlineLevel="1">
      <c r="A55" s="10" t="inlineStr">
        <is>
          <t xml:space="preserve">HC-2</t>
        </is>
      </c>
      <c r="B55" s="9" t="inlineStr">
        <is>
          <t xml:space="preserve">Oscar Piastri</t>
        </is>
      </c>
      <c r="C55" s="11" t="b">
        <v>0</v>
      </c>
      <c r="D55" s="12" t="n">
        <f>COUNTIF(C55:C55,TRUE)/1</f>
        <v>0</v>
      </c>
    </row>
    <row r="56" ht="21" customHeight="1" outlineLevel="1">
      <c r="A56" s="10" t="inlineStr">
        <is>
          <t xml:space="preserve">HC-3</t>
        </is>
      </c>
      <c r="B56" s="9" t="inlineStr">
        <is>
          <t xml:space="preserve">George Russell</t>
        </is>
      </c>
      <c r="C56" s="11" t="b">
        <v>0</v>
      </c>
      <c r="D56" s="12" t="n">
        <f>COUNTIF(C56:C56,TRUE)/1</f>
        <v>0</v>
      </c>
    </row>
    <row r="57" ht="21" customHeight="1" outlineLevel="1">
      <c r="A57" s="10" t="inlineStr">
        <is>
          <t xml:space="preserve">HC-4</t>
        </is>
      </c>
      <c r="B57" s="9" t="inlineStr">
        <is>
          <t xml:space="preserve">Kimi Antonelli</t>
        </is>
      </c>
      <c r="C57" s="11" t="b">
        <v>0</v>
      </c>
      <c r="D57" s="12" t="n">
        <f>COUNTIF(C57:C57,TRUE)/1</f>
        <v>0</v>
      </c>
    </row>
    <row r="58" ht="21" customHeight="1" outlineLevel="1">
      <c r="A58" s="10" t="inlineStr">
        <is>
          <t xml:space="preserve">HC-5</t>
        </is>
      </c>
      <c r="B58" s="9" t="inlineStr">
        <is>
          <t xml:space="preserve">Max Verstappen</t>
        </is>
      </c>
      <c r="C58" s="11" t="b">
        <v>0</v>
      </c>
      <c r="D58" s="12" t="n">
        <f>COUNTIF(C58:C58,TRUE)/1</f>
        <v>0</v>
      </c>
    </row>
    <row r="59" ht="21" customHeight="1" outlineLevel="1">
      <c r="A59" s="10" t="inlineStr">
        <is>
          <t xml:space="preserve">HC-6</t>
        </is>
      </c>
      <c r="B59" s="9" t="inlineStr">
        <is>
          <t xml:space="preserve">Isack Hadjar</t>
        </is>
      </c>
      <c r="C59" s="11" t="b">
        <v>0</v>
      </c>
      <c r="D59" s="12" t="n">
        <f>COUNTIF(C59:C59,TRUE)/1</f>
        <v>0</v>
      </c>
    </row>
    <row r="60" ht="21" customHeight="1" outlineLevel="1">
      <c r="A60" s="10" t="inlineStr">
        <is>
          <t xml:space="preserve">HC-7</t>
        </is>
      </c>
      <c r="B60" s="9" t="inlineStr">
        <is>
          <t xml:space="preserve">Charles Leclerc</t>
        </is>
      </c>
      <c r="C60" s="11" t="b">
        <v>0</v>
      </c>
      <c r="D60" s="12" t="n">
        <f>COUNTIF(C60:C60,TRUE)/1</f>
        <v>0</v>
      </c>
    </row>
    <row r="61" ht="21" customHeight="1" outlineLevel="1">
      <c r="A61" s="10" t="inlineStr">
        <is>
          <t xml:space="preserve">HC-8</t>
        </is>
      </c>
      <c r="B61" s="9" t="inlineStr">
        <is>
          <t xml:space="preserve">Lewis Hamilton</t>
        </is>
      </c>
      <c r="C61" s="11" t="b">
        <v>0</v>
      </c>
      <c r="D61" s="12" t="n">
        <f>COUNTIF(C61:C61,TRUE)/1</f>
        <v>0</v>
      </c>
    </row>
    <row r="62" ht="21" customHeight="1" outlineLevel="1">
      <c r="A62" s="10" t="inlineStr">
        <is>
          <t xml:space="preserve">HC-9</t>
        </is>
      </c>
      <c r="B62" s="9" t="inlineStr">
        <is>
          <t xml:space="preserve">Alex Albon</t>
        </is>
      </c>
      <c r="C62" s="11" t="b">
        <v>0</v>
      </c>
      <c r="D62" s="12" t="n">
        <f>COUNTIF(C62:C62,TRUE)/1</f>
        <v>0</v>
      </c>
    </row>
    <row r="63" ht="21" customHeight="1" outlineLevel="1">
      <c r="A63" s="10" t="inlineStr">
        <is>
          <t xml:space="preserve">HC-10</t>
        </is>
      </c>
      <c r="B63" s="9" t="inlineStr">
        <is>
          <t xml:space="preserve">Carlos Sainz</t>
        </is>
      </c>
      <c r="C63" s="11" t="b">
        <v>0</v>
      </c>
      <c r="D63" s="12" t="n">
        <f>COUNTIF(C63:C63,TRUE)/1</f>
        <v>0</v>
      </c>
    </row>
    <row r="64" ht="21" customHeight="1" outlineLevel="1">
      <c r="A64" s="10" t="inlineStr">
        <is>
          <t xml:space="preserve">HC-11</t>
        </is>
      </c>
      <c r="B64" s="9" t="inlineStr">
        <is>
          <t xml:space="preserve">Liam Lawson</t>
        </is>
      </c>
      <c r="C64" s="11" t="b">
        <v>0</v>
      </c>
      <c r="D64" s="12" t="n">
        <f>COUNTIF(C64:C64,TRUE)/1</f>
        <v>0</v>
      </c>
    </row>
    <row r="65" ht="21" customHeight="1" outlineLevel="1">
      <c r="A65" s="10" t="inlineStr">
        <is>
          <t xml:space="preserve">HC-12</t>
        </is>
      </c>
      <c r="B65" s="9" t="inlineStr">
        <is>
          <t xml:space="preserve">Arvid Lindblad (RC)</t>
        </is>
      </c>
      <c r="C65" s="11" t="b">
        <v>0</v>
      </c>
      <c r="D65" s="12" t="n">
        <f>COUNTIF(C65:C65,TRUE)/1</f>
        <v>0</v>
      </c>
    </row>
    <row r="66" ht="21" customHeight="1" outlineLevel="1">
      <c r="A66" s="10" t="inlineStr">
        <is>
          <t xml:space="preserve">HC-13</t>
        </is>
      </c>
      <c r="B66" s="9" t="inlineStr">
        <is>
          <t xml:space="preserve">Fernando Alonso</t>
        </is>
      </c>
      <c r="C66" s="11" t="b">
        <v>0</v>
      </c>
      <c r="D66" s="12" t="n">
        <f>COUNTIF(C66:C66,TRUE)/1</f>
        <v>0</v>
      </c>
    </row>
    <row r="67" ht="21" customHeight="1" outlineLevel="1">
      <c r="A67" s="10" t="inlineStr">
        <is>
          <t xml:space="preserve">HC-14</t>
        </is>
      </c>
      <c r="B67" s="9" t="inlineStr">
        <is>
          <t xml:space="preserve">Lance Stroll</t>
        </is>
      </c>
      <c r="C67" s="11" t="b">
        <v>0</v>
      </c>
      <c r="D67" s="12" t="n">
        <f>COUNTIF(C67:C67,TRUE)/1</f>
        <v>0</v>
      </c>
    </row>
    <row r="68" ht="21" customHeight="1" outlineLevel="1">
      <c r="A68" s="10" t="inlineStr">
        <is>
          <t xml:space="preserve">HC-15</t>
        </is>
      </c>
      <c r="B68" s="9" t="inlineStr">
        <is>
          <t xml:space="preserve">Oliver Bearman</t>
        </is>
      </c>
      <c r="C68" s="11" t="b">
        <v>0</v>
      </c>
      <c r="D68" s="12" t="n">
        <f>COUNTIF(C68:C68,TRUE)/1</f>
        <v>0</v>
      </c>
    </row>
    <row r="69" ht="21" customHeight="1" outlineLevel="1">
      <c r="A69" s="10" t="inlineStr">
        <is>
          <t xml:space="preserve">HC-16</t>
        </is>
      </c>
      <c r="B69" s="9" t="inlineStr">
        <is>
          <t xml:space="preserve">Esteban Ocon</t>
        </is>
      </c>
      <c r="C69" s="11" t="b">
        <v>0</v>
      </c>
      <c r="D69" s="12" t="n">
        <f>COUNTIF(C69:C69,TRUE)/1</f>
        <v>0</v>
      </c>
    </row>
    <row r="70" ht="21" customHeight="1" outlineLevel="1">
      <c r="A70" s="10" t="inlineStr">
        <is>
          <t xml:space="preserve">HC-17</t>
        </is>
      </c>
      <c r="B70" s="9" t="inlineStr">
        <is>
          <t xml:space="preserve">Nico Hülkenberg</t>
        </is>
      </c>
      <c r="C70" s="11" t="b">
        <v>0</v>
      </c>
      <c r="D70" s="12" t="n">
        <f>COUNTIF(C70:C70,TRUE)/1</f>
        <v>0</v>
      </c>
    </row>
    <row r="71" ht="21" customHeight="1" outlineLevel="1">
      <c r="A71" s="10" t="inlineStr">
        <is>
          <t xml:space="preserve">HC-18</t>
        </is>
      </c>
      <c r="B71" s="9" t="inlineStr">
        <is>
          <t xml:space="preserve">Gabriel Bortoleto</t>
        </is>
      </c>
      <c r="C71" s="11" t="b">
        <v>0</v>
      </c>
      <c r="D71" s="12" t="n">
        <f>COUNTIF(C71:C71,TRUE)/1</f>
        <v>0</v>
      </c>
    </row>
    <row r="72" ht="21" customHeight="1" outlineLevel="1">
      <c r="A72" s="10" t="inlineStr">
        <is>
          <t xml:space="preserve">HC-19</t>
        </is>
      </c>
      <c r="B72" s="9" t="inlineStr">
        <is>
          <t xml:space="preserve">Pierre Gasly</t>
        </is>
      </c>
      <c r="C72" s="11" t="b">
        <v>0</v>
      </c>
      <c r="D72" s="12" t="n">
        <f>COUNTIF(C72:C72,TRUE)/1</f>
        <v>0</v>
      </c>
    </row>
    <row r="73" ht="21" customHeight="1" outlineLevel="1">
      <c r="A73" s="10" t="inlineStr">
        <is>
          <t xml:space="preserve">HC-20</t>
        </is>
      </c>
      <c r="B73" s="9" t="inlineStr">
        <is>
          <t xml:space="preserve">Franco Colapinto</t>
        </is>
      </c>
      <c r="C73" s="11" t="b">
        <v>0</v>
      </c>
      <c r="D73" s="12" t="n">
        <f>COUNTIF(C73:C73,TRUE)/1</f>
        <v>0</v>
      </c>
    </row>
    <row r="74" ht="21" customHeight="1" outlineLevel="1">
      <c r="A74" s="10" t="inlineStr">
        <is>
          <t xml:space="preserve">HC-21</t>
        </is>
      </c>
      <c r="B74" s="9" t="inlineStr">
        <is>
          <t xml:space="preserve">Sergio Pérez</t>
        </is>
      </c>
      <c r="C74" s="11" t="b">
        <v>0</v>
      </c>
      <c r="D74" s="12" t="n">
        <f>COUNTIF(C74:C74,TRUE)/1</f>
        <v>0</v>
      </c>
    </row>
    <row r="75" ht="21" customHeight="1" outlineLevel="1">
      <c r="A75" s="10" t="inlineStr">
        <is>
          <t xml:space="preserve">HC-22</t>
        </is>
      </c>
      <c r="B75" s="9" t="inlineStr">
        <is>
          <t xml:space="preserve">Valtteri Bottas</t>
        </is>
      </c>
      <c r="C75" s="11" t="b">
        <v>0</v>
      </c>
      <c r="D75" s="12" t="n">
        <f>COUNTIF(C75:C75,TRUE)/1</f>
        <v>0</v>
      </c>
    </row>
    <row r="76" ht="7" customHeight="1"/>
    <row r="77" ht="27" customHeight="1">
      <c r="A77" s="8" t="inlineStr">
        <is>
          <t xml:space="preserve">HELMET COLLECTION IMAGE VARIATIONS  ·  10 cartes</t>
        </is>
      </c>
      <c r="D77" s="12" t="n">
        <f>COUNTIF(C78:C87,TRUE)/10</f>
        <v>0</v>
      </c>
    </row>
    <row r="78" ht="21" customHeight="1" outlineLevel="1">
      <c r="A78" s="10" t="inlineStr">
        <is>
          <t xml:space="preserve">HC-1</t>
        </is>
      </c>
      <c r="B78" s="9" t="inlineStr">
        <is>
          <t xml:space="preserve">Lando Norris</t>
        </is>
      </c>
      <c r="C78" s="11" t="b">
        <v>0</v>
      </c>
      <c r="D78" s="12" t="n">
        <f>COUNTIF(C78:C78,TRUE)/1</f>
        <v>0</v>
      </c>
    </row>
    <row r="79" ht="21" customHeight="1" outlineLevel="1">
      <c r="A79" s="10" t="inlineStr">
        <is>
          <t xml:space="preserve">HC-2</t>
        </is>
      </c>
      <c r="B79" s="9" t="inlineStr">
        <is>
          <t xml:space="preserve">Oscar Piastri</t>
        </is>
      </c>
      <c r="C79" s="11" t="b">
        <v>0</v>
      </c>
      <c r="D79" s="12" t="n">
        <f>COUNTIF(C79:C79,TRUE)/1</f>
        <v>0</v>
      </c>
    </row>
    <row r="80" ht="21" customHeight="1" outlineLevel="1">
      <c r="A80" s="10" t="inlineStr">
        <is>
          <t xml:space="preserve">HC-4</t>
        </is>
      </c>
      <c r="B80" s="9" t="inlineStr">
        <is>
          <t xml:space="preserve">Kimi Antonelli</t>
        </is>
      </c>
      <c r="C80" s="11" t="b">
        <v>0</v>
      </c>
      <c r="D80" s="12" t="n">
        <f>COUNTIF(C80:C80,TRUE)/1</f>
        <v>0</v>
      </c>
    </row>
    <row r="81" ht="21" customHeight="1" outlineLevel="1">
      <c r="A81" s="10" t="inlineStr">
        <is>
          <t xml:space="preserve">HC-5</t>
        </is>
      </c>
      <c r="B81" s="9" t="inlineStr">
        <is>
          <t xml:space="preserve">Max Verstappen</t>
        </is>
      </c>
      <c r="C81" s="11" t="b">
        <v>0</v>
      </c>
      <c r="D81" s="12" t="n">
        <f>COUNTIF(C81:C81,TRUE)/1</f>
        <v>0</v>
      </c>
    </row>
    <row r="82" ht="21" customHeight="1" outlineLevel="1">
      <c r="A82" s="10" t="inlineStr">
        <is>
          <t xml:space="preserve">HC-6</t>
        </is>
      </c>
      <c r="B82" s="9" t="inlineStr">
        <is>
          <t xml:space="preserve">Isack Hadjar</t>
        </is>
      </c>
      <c r="C82" s="11" t="b">
        <v>0</v>
      </c>
      <c r="D82" s="12" t="n">
        <f>COUNTIF(C82:C82,TRUE)/1</f>
        <v>0</v>
      </c>
    </row>
    <row r="83" ht="21" customHeight="1" outlineLevel="1">
      <c r="A83" s="10" t="inlineStr">
        <is>
          <t xml:space="preserve">HC-7</t>
        </is>
      </c>
      <c r="B83" s="9" t="inlineStr">
        <is>
          <t xml:space="preserve">Charles Leclerc</t>
        </is>
      </c>
      <c r="C83" s="11" t="b">
        <v>0</v>
      </c>
      <c r="D83" s="12" t="n">
        <f>COUNTIF(C83:C83,TRUE)/1</f>
        <v>0</v>
      </c>
    </row>
    <row r="84" ht="21" customHeight="1" outlineLevel="1">
      <c r="A84" s="10" t="inlineStr">
        <is>
          <t xml:space="preserve">HC-8</t>
        </is>
      </c>
      <c r="B84" s="9" t="inlineStr">
        <is>
          <t xml:space="preserve">Lewis Hamilton</t>
        </is>
      </c>
      <c r="C84" s="11" t="b">
        <v>0</v>
      </c>
      <c r="D84" s="12" t="n">
        <f>COUNTIF(C84:C84,TRUE)/1</f>
        <v>0</v>
      </c>
    </row>
    <row r="85" ht="21" customHeight="1" outlineLevel="1">
      <c r="A85" s="10" t="inlineStr">
        <is>
          <t xml:space="preserve">HC-9</t>
        </is>
      </c>
      <c r="B85" s="9" t="inlineStr">
        <is>
          <t xml:space="preserve">Alex Albon</t>
        </is>
      </c>
      <c r="C85" s="11" t="b">
        <v>0</v>
      </c>
      <c r="D85" s="12" t="n">
        <f>COUNTIF(C85:C85,TRUE)/1</f>
        <v>0</v>
      </c>
    </row>
    <row r="86" ht="21" customHeight="1" outlineLevel="1">
      <c r="A86" s="10" t="inlineStr">
        <is>
          <t xml:space="preserve">HC-10</t>
        </is>
      </c>
      <c r="B86" s="9" t="inlineStr">
        <is>
          <t xml:space="preserve">Carlos Sainz</t>
        </is>
      </c>
      <c r="C86" s="11" t="b">
        <v>0</v>
      </c>
      <c r="D86" s="12" t="n">
        <f>COUNTIF(C86:C86,TRUE)/1</f>
        <v>0</v>
      </c>
    </row>
    <row r="87" ht="21" customHeight="1" outlineLevel="1">
      <c r="A87" s="10" t="inlineStr">
        <is>
          <t xml:space="preserve">HC-16</t>
        </is>
      </c>
      <c r="B87" s="9" t="inlineStr">
        <is>
          <t xml:space="preserve">Esteban Ocon</t>
        </is>
      </c>
      <c r="C87" s="11" t="b">
        <v>0</v>
      </c>
      <c r="D87" s="12" t="n">
        <f>COUNTIF(C87:C87,TRUE)/1</f>
        <v>0</v>
      </c>
    </row>
    <row r="88" ht="7" customHeight="1"/>
    <row r="89" ht="27" customHeight="1">
      <c r="A89" s="8" t="inlineStr">
        <is>
          <t xml:space="preserve">DANCING IN THE RAIN  ·  22 cartes</t>
        </is>
      </c>
      <c r="D89" s="12" t="n">
        <f>COUNTIF(C90:C111,TRUE)/22</f>
        <v>0</v>
      </c>
    </row>
    <row r="90" ht="21" customHeight="1" outlineLevel="1">
      <c r="A90" s="10" t="inlineStr">
        <is>
          <t xml:space="preserve">DITR-1</t>
        </is>
      </c>
      <c r="B90" s="9" t="inlineStr">
        <is>
          <t xml:space="preserve">Lando Norris</t>
        </is>
      </c>
      <c r="C90" s="11" t="b">
        <v>0</v>
      </c>
      <c r="D90" s="12" t="n">
        <f>COUNTIF(C90:C90,TRUE)/1</f>
        <v>0</v>
      </c>
    </row>
    <row r="91" ht="21" customHeight="1" outlineLevel="1">
      <c r="A91" s="10" t="inlineStr">
        <is>
          <t xml:space="preserve">DITR-2</t>
        </is>
      </c>
      <c r="B91" s="9" t="inlineStr">
        <is>
          <t xml:space="preserve">Oscar Piastri</t>
        </is>
      </c>
      <c r="C91" s="11" t="b">
        <v>0</v>
      </c>
      <c r="D91" s="12" t="n">
        <f>COUNTIF(C91:C91,TRUE)/1</f>
        <v>0</v>
      </c>
    </row>
    <row r="92" ht="21" customHeight="1" outlineLevel="1">
      <c r="A92" s="10" t="inlineStr">
        <is>
          <t xml:space="preserve">DITR-3</t>
        </is>
      </c>
      <c r="B92" s="9" t="inlineStr">
        <is>
          <t xml:space="preserve">George Russell</t>
        </is>
      </c>
      <c r="C92" s="11" t="b">
        <v>0</v>
      </c>
      <c r="D92" s="12" t="n">
        <f>COUNTIF(C92:C92,TRUE)/1</f>
        <v>0</v>
      </c>
    </row>
    <row r="93" ht="21" customHeight="1" outlineLevel="1">
      <c r="A93" s="10" t="inlineStr">
        <is>
          <t xml:space="preserve">DITR-4</t>
        </is>
      </c>
      <c r="B93" s="9" t="inlineStr">
        <is>
          <t xml:space="preserve">Kimi Antonelli</t>
        </is>
      </c>
      <c r="C93" s="11" t="b">
        <v>0</v>
      </c>
      <c r="D93" s="12" t="n">
        <f>COUNTIF(C93:C93,TRUE)/1</f>
        <v>0</v>
      </c>
    </row>
    <row r="94" ht="21" customHeight="1" outlineLevel="1">
      <c r="A94" s="10" t="inlineStr">
        <is>
          <t xml:space="preserve">DITR-5</t>
        </is>
      </c>
      <c r="B94" s="9" t="inlineStr">
        <is>
          <t xml:space="preserve">Max Verstappen</t>
        </is>
      </c>
      <c r="C94" s="11" t="b">
        <v>0</v>
      </c>
      <c r="D94" s="12" t="n">
        <f>COUNTIF(C94:C94,TRUE)/1</f>
        <v>0</v>
      </c>
    </row>
    <row r="95" ht="21" customHeight="1" outlineLevel="1">
      <c r="A95" s="10" t="inlineStr">
        <is>
          <t xml:space="preserve">DITR-6</t>
        </is>
      </c>
      <c r="B95" s="9" t="inlineStr">
        <is>
          <t xml:space="preserve">Isack Hadjar</t>
        </is>
      </c>
      <c r="C95" s="11" t="b">
        <v>0</v>
      </c>
      <c r="D95" s="12" t="n">
        <f>COUNTIF(C95:C95,TRUE)/1</f>
        <v>0</v>
      </c>
    </row>
    <row r="96" ht="21" customHeight="1" outlineLevel="1">
      <c r="A96" s="10" t="inlineStr">
        <is>
          <t xml:space="preserve">DITR-7</t>
        </is>
      </c>
      <c r="B96" s="9" t="inlineStr">
        <is>
          <t xml:space="preserve">Charles Leclerc</t>
        </is>
      </c>
      <c r="C96" s="11" t="b">
        <v>0</v>
      </c>
      <c r="D96" s="12" t="n">
        <f>COUNTIF(C96:C96,TRUE)/1</f>
        <v>0</v>
      </c>
    </row>
    <row r="97" ht="21" customHeight="1" outlineLevel="1">
      <c r="A97" s="10" t="inlineStr">
        <is>
          <t xml:space="preserve">DITR-8</t>
        </is>
      </c>
      <c r="B97" s="9" t="inlineStr">
        <is>
          <t xml:space="preserve">Lewis Hamilton</t>
        </is>
      </c>
      <c r="C97" s="11" t="b">
        <v>0</v>
      </c>
      <c r="D97" s="12" t="n">
        <f>COUNTIF(C97:C97,TRUE)/1</f>
        <v>0</v>
      </c>
    </row>
    <row r="98" ht="21" customHeight="1" outlineLevel="1">
      <c r="A98" s="10" t="inlineStr">
        <is>
          <t xml:space="preserve">DITR-9</t>
        </is>
      </c>
      <c r="B98" s="9" t="inlineStr">
        <is>
          <t xml:space="preserve">Alex Albon</t>
        </is>
      </c>
      <c r="C98" s="11" t="b">
        <v>0</v>
      </c>
      <c r="D98" s="12" t="n">
        <f>COUNTIF(C98:C98,TRUE)/1</f>
        <v>0</v>
      </c>
    </row>
    <row r="99" ht="21" customHeight="1" outlineLevel="1">
      <c r="A99" s="10" t="inlineStr">
        <is>
          <t xml:space="preserve">DITR-10</t>
        </is>
      </c>
      <c r="B99" s="9" t="inlineStr">
        <is>
          <t xml:space="preserve">Carlos Sainz</t>
        </is>
      </c>
      <c r="C99" s="11" t="b">
        <v>0</v>
      </c>
      <c r="D99" s="12" t="n">
        <f>COUNTIF(C99:C99,TRUE)/1</f>
        <v>0</v>
      </c>
    </row>
    <row r="100" ht="21" customHeight="1" outlineLevel="1">
      <c r="A100" s="10" t="inlineStr">
        <is>
          <t xml:space="preserve">DITR-11</t>
        </is>
      </c>
      <c r="B100" s="9" t="inlineStr">
        <is>
          <t xml:space="preserve">Liam Lawson</t>
        </is>
      </c>
      <c r="C100" s="11" t="b">
        <v>0</v>
      </c>
      <c r="D100" s="12" t="n">
        <f>COUNTIF(C100:C100,TRUE)/1</f>
        <v>0</v>
      </c>
    </row>
    <row r="101" ht="21" customHeight="1" outlineLevel="1">
      <c r="A101" s="10" t="inlineStr">
        <is>
          <t xml:space="preserve">DITR-12</t>
        </is>
      </c>
      <c r="B101" s="9" t="inlineStr">
        <is>
          <t xml:space="preserve">Arvid Lindblad (RC)</t>
        </is>
      </c>
      <c r="C101" s="11" t="b">
        <v>0</v>
      </c>
      <c r="D101" s="12" t="n">
        <f>COUNTIF(C101:C101,TRUE)/1</f>
        <v>0</v>
      </c>
    </row>
    <row r="102" ht="21" customHeight="1" outlineLevel="1">
      <c r="A102" s="10" t="inlineStr">
        <is>
          <t xml:space="preserve">DITR-13</t>
        </is>
      </c>
      <c r="B102" s="9" t="inlineStr">
        <is>
          <t xml:space="preserve">Fernando Alonso</t>
        </is>
      </c>
      <c r="C102" s="11" t="b">
        <v>0</v>
      </c>
      <c r="D102" s="12" t="n">
        <f>COUNTIF(C102:C102,TRUE)/1</f>
        <v>0</v>
      </c>
    </row>
    <row r="103" ht="21" customHeight="1" outlineLevel="1">
      <c r="A103" s="10" t="inlineStr">
        <is>
          <t xml:space="preserve">DITR-14</t>
        </is>
      </c>
      <c r="B103" s="9" t="inlineStr">
        <is>
          <t xml:space="preserve">Lance Stroll</t>
        </is>
      </c>
      <c r="C103" s="11" t="b">
        <v>0</v>
      </c>
      <c r="D103" s="12" t="n">
        <f>COUNTIF(C103:C103,TRUE)/1</f>
        <v>0</v>
      </c>
    </row>
    <row r="104" ht="21" customHeight="1" outlineLevel="1">
      <c r="A104" s="10" t="inlineStr">
        <is>
          <t xml:space="preserve">DITR-15</t>
        </is>
      </c>
      <c r="B104" s="9" t="inlineStr">
        <is>
          <t xml:space="preserve">Oliver Bearman</t>
        </is>
      </c>
      <c r="C104" s="11" t="b">
        <v>0</v>
      </c>
      <c r="D104" s="12" t="n">
        <f>COUNTIF(C104:C104,TRUE)/1</f>
        <v>0</v>
      </c>
    </row>
    <row r="105" ht="21" customHeight="1" outlineLevel="1">
      <c r="A105" s="10" t="inlineStr">
        <is>
          <t xml:space="preserve">DITR-16</t>
        </is>
      </c>
      <c r="B105" s="9" t="inlineStr">
        <is>
          <t xml:space="preserve">Esteban Ocon</t>
        </is>
      </c>
      <c r="C105" s="11" t="b">
        <v>0</v>
      </c>
      <c r="D105" s="12" t="n">
        <f>COUNTIF(C105:C105,TRUE)/1</f>
        <v>0</v>
      </c>
    </row>
    <row r="106" ht="21" customHeight="1" outlineLevel="1">
      <c r="A106" s="10" t="inlineStr">
        <is>
          <t xml:space="preserve">DITR-17</t>
        </is>
      </c>
      <c r="B106" s="9" t="inlineStr">
        <is>
          <t xml:space="preserve">Nico Hülkenberg</t>
        </is>
      </c>
      <c r="C106" s="11" t="b">
        <v>0</v>
      </c>
      <c r="D106" s="12" t="n">
        <f>COUNTIF(C106:C106,TRUE)/1</f>
        <v>0</v>
      </c>
    </row>
    <row r="107" ht="21" customHeight="1" outlineLevel="1">
      <c r="A107" s="10" t="inlineStr">
        <is>
          <t xml:space="preserve">DITR-18</t>
        </is>
      </c>
      <c r="B107" s="9" t="inlineStr">
        <is>
          <t xml:space="preserve">Gabriel Bortoleto</t>
        </is>
      </c>
      <c r="C107" s="11" t="b">
        <v>0</v>
      </c>
      <c r="D107" s="12" t="n">
        <f>COUNTIF(C107:C107,TRUE)/1</f>
        <v>0</v>
      </c>
    </row>
    <row r="108" ht="21" customHeight="1" outlineLevel="1">
      <c r="A108" s="10" t="inlineStr">
        <is>
          <t xml:space="preserve">DITR-19</t>
        </is>
      </c>
      <c r="B108" s="9" t="inlineStr">
        <is>
          <t xml:space="preserve">Pierre Gasly</t>
        </is>
      </c>
      <c r="C108" s="11" t="b">
        <v>0</v>
      </c>
      <c r="D108" s="12" t="n">
        <f>COUNTIF(C108:C108,TRUE)/1</f>
        <v>0</v>
      </c>
    </row>
    <row r="109" ht="21" customHeight="1" outlineLevel="1">
      <c r="A109" s="10" t="inlineStr">
        <is>
          <t xml:space="preserve">DITR-20</t>
        </is>
      </c>
      <c r="B109" s="9" t="inlineStr">
        <is>
          <t xml:space="preserve">Franco Colapinto</t>
        </is>
      </c>
      <c r="C109" s="11" t="b">
        <v>0</v>
      </c>
      <c r="D109" s="12" t="n">
        <f>COUNTIF(C109:C109,TRUE)/1</f>
        <v>0</v>
      </c>
    </row>
    <row r="110" ht="21" customHeight="1" outlineLevel="1">
      <c r="A110" s="10" t="inlineStr">
        <is>
          <t xml:space="preserve">DITR-21</t>
        </is>
      </c>
      <c r="B110" s="9" t="inlineStr">
        <is>
          <t xml:space="preserve">Sergio Pérez</t>
        </is>
      </c>
      <c r="C110" s="11" t="b">
        <v>0</v>
      </c>
      <c r="D110" s="12" t="n">
        <f>COUNTIF(C110:C110,TRUE)/1</f>
        <v>0</v>
      </c>
    </row>
    <row r="111" ht="21" customHeight="1" outlineLevel="1">
      <c r="A111" s="10" t="inlineStr">
        <is>
          <t xml:space="preserve">DITR-22</t>
        </is>
      </c>
      <c r="B111" s="9" t="inlineStr">
        <is>
          <t xml:space="preserve">Valtteri Bottas</t>
        </is>
      </c>
      <c r="C111" s="11" t="b">
        <v>0</v>
      </c>
      <c r="D111" s="12" t="n">
        <f>COUNTIF(C111:C111,TRUE)/1</f>
        <v>0</v>
      </c>
    </row>
    <row r="112" ht="7" customHeight="1"/>
    <row r="113" ht="27" customHeight="1">
      <c r="A113" s="8" t="inlineStr">
        <is>
          <t xml:space="preserve">SUIT UP  ·  25 cartes</t>
        </is>
      </c>
      <c r="D113" s="12" t="n">
        <f>COUNTIF(C114:C138,TRUE)/25</f>
        <v>0</v>
      </c>
    </row>
    <row r="114" ht="21" customHeight="1" outlineLevel="1">
      <c r="A114" s="10" t="inlineStr">
        <is>
          <t xml:space="preserve">SU-1</t>
        </is>
      </c>
      <c r="B114" s="9" t="inlineStr">
        <is>
          <t xml:space="preserve">Lando Norris</t>
        </is>
      </c>
      <c r="C114" s="11" t="b">
        <v>0</v>
      </c>
      <c r="D114" s="12" t="n">
        <f>COUNTIF(C114:C114,TRUE)/1</f>
        <v>0</v>
      </c>
    </row>
    <row r="115" ht="21" customHeight="1" outlineLevel="1">
      <c r="A115" s="10" t="inlineStr">
        <is>
          <t xml:space="preserve">SU-2</t>
        </is>
      </c>
      <c r="B115" s="9" t="inlineStr">
        <is>
          <t xml:space="preserve">Oscar Piastri</t>
        </is>
      </c>
      <c r="C115" s="11" t="b">
        <v>0</v>
      </c>
      <c r="D115" s="12" t="n">
        <f>COUNTIF(C115:C115,TRUE)/1</f>
        <v>0</v>
      </c>
    </row>
    <row r="116" ht="21" customHeight="1" outlineLevel="1">
      <c r="A116" s="10" t="inlineStr">
        <is>
          <t xml:space="preserve">SU-3</t>
        </is>
      </c>
      <c r="B116" s="9" t="inlineStr">
        <is>
          <t xml:space="preserve">George Russell</t>
        </is>
      </c>
      <c r="C116" s="11" t="b">
        <v>0</v>
      </c>
      <c r="D116" s="12" t="n">
        <f>COUNTIF(C116:C116,TRUE)/1</f>
        <v>0</v>
      </c>
    </row>
    <row r="117" ht="21" customHeight="1" outlineLevel="1">
      <c r="A117" s="10" t="inlineStr">
        <is>
          <t xml:space="preserve">SU-4</t>
        </is>
      </c>
      <c r="B117" s="9" t="inlineStr">
        <is>
          <t xml:space="preserve">Kimi Antonelli</t>
        </is>
      </c>
      <c r="C117" s="11" t="b">
        <v>0</v>
      </c>
      <c r="D117" s="12" t="n">
        <f>COUNTIF(C117:C117,TRUE)/1</f>
        <v>0</v>
      </c>
    </row>
    <row r="118" ht="21" customHeight="1" outlineLevel="1">
      <c r="A118" s="10" t="inlineStr">
        <is>
          <t xml:space="preserve">SU-5</t>
        </is>
      </c>
      <c r="B118" s="9" t="inlineStr">
        <is>
          <t xml:space="preserve">Max Verstappen</t>
        </is>
      </c>
      <c r="C118" s="11" t="b">
        <v>0</v>
      </c>
      <c r="D118" s="12" t="n">
        <f>COUNTIF(C118:C118,TRUE)/1</f>
        <v>0</v>
      </c>
    </row>
    <row r="119" ht="21" customHeight="1" outlineLevel="1">
      <c r="A119" s="10" t="inlineStr">
        <is>
          <t xml:space="preserve">SU-6</t>
        </is>
      </c>
      <c r="B119" s="9" t="inlineStr">
        <is>
          <t xml:space="preserve">Isack Hadjar</t>
        </is>
      </c>
      <c r="C119" s="11" t="b">
        <v>0</v>
      </c>
      <c r="D119" s="12" t="n">
        <f>COUNTIF(C119:C119,TRUE)/1</f>
        <v>0</v>
      </c>
    </row>
    <row r="120" ht="21" customHeight="1" outlineLevel="1">
      <c r="A120" s="10" t="inlineStr">
        <is>
          <t xml:space="preserve">SU-7</t>
        </is>
      </c>
      <c r="B120" s="9" t="inlineStr">
        <is>
          <t xml:space="preserve">Charles Leclerc</t>
        </is>
      </c>
      <c r="C120" s="11" t="b">
        <v>0</v>
      </c>
      <c r="D120" s="12" t="n">
        <f>COUNTIF(C120:C120,TRUE)/1</f>
        <v>0</v>
      </c>
    </row>
    <row r="121" ht="21" customHeight="1" outlineLevel="1">
      <c r="A121" s="10" t="inlineStr">
        <is>
          <t xml:space="preserve">SU-8</t>
        </is>
      </c>
      <c r="B121" s="9" t="inlineStr">
        <is>
          <t xml:space="preserve">Lewis Hamilton</t>
        </is>
      </c>
      <c r="C121" s="11" t="b">
        <v>0</v>
      </c>
      <c r="D121" s="12" t="n">
        <f>COUNTIF(C121:C121,TRUE)/1</f>
        <v>0</v>
      </c>
    </row>
    <row r="122" ht="21" customHeight="1" outlineLevel="1">
      <c r="A122" s="10" t="inlineStr">
        <is>
          <t xml:space="preserve">SU-9</t>
        </is>
      </c>
      <c r="B122" s="9" t="inlineStr">
        <is>
          <t xml:space="preserve">Alex Albon</t>
        </is>
      </c>
      <c r="C122" s="11" t="b">
        <v>0</v>
      </c>
      <c r="D122" s="12" t="n">
        <f>COUNTIF(C122:C122,TRUE)/1</f>
        <v>0</v>
      </c>
    </row>
    <row r="123" ht="21" customHeight="1" outlineLevel="1">
      <c r="A123" s="10" t="inlineStr">
        <is>
          <t xml:space="preserve">SU-10</t>
        </is>
      </c>
      <c r="B123" s="9" t="inlineStr">
        <is>
          <t xml:space="preserve">Carlos Sainz</t>
        </is>
      </c>
      <c r="C123" s="11" t="b">
        <v>0</v>
      </c>
      <c r="D123" s="12" t="n">
        <f>COUNTIF(C123:C123,TRUE)/1</f>
        <v>0</v>
      </c>
    </row>
    <row r="124" ht="21" customHeight="1" outlineLevel="1">
      <c r="A124" s="10" t="inlineStr">
        <is>
          <t xml:space="preserve">SU-11</t>
        </is>
      </c>
      <c r="B124" s="9" t="inlineStr">
        <is>
          <t xml:space="preserve">Liam Lawson</t>
        </is>
      </c>
      <c r="C124" s="11" t="b">
        <v>0</v>
      </c>
      <c r="D124" s="12" t="n">
        <f>COUNTIF(C124:C124,TRUE)/1</f>
        <v>0</v>
      </c>
    </row>
    <row r="125" ht="21" customHeight="1" outlineLevel="1">
      <c r="A125" s="10" t="inlineStr">
        <is>
          <t xml:space="preserve">SU-12</t>
        </is>
      </c>
      <c r="B125" s="9" t="inlineStr">
        <is>
          <t xml:space="preserve">Arvid Lindblad (RC)</t>
        </is>
      </c>
      <c r="C125" s="11" t="b">
        <v>0</v>
      </c>
      <c r="D125" s="12" t="n">
        <f>COUNTIF(C125:C125,TRUE)/1</f>
        <v>0</v>
      </c>
    </row>
    <row r="126" ht="21" customHeight="1" outlineLevel="1">
      <c r="A126" s="10" t="inlineStr">
        <is>
          <t xml:space="preserve">SU-13</t>
        </is>
      </c>
      <c r="B126" s="9" t="inlineStr">
        <is>
          <t xml:space="preserve">Fernando Alonso</t>
        </is>
      </c>
      <c r="C126" s="11" t="b">
        <v>0</v>
      </c>
      <c r="D126" s="12" t="n">
        <f>COUNTIF(C126:C126,TRUE)/1</f>
        <v>0</v>
      </c>
    </row>
    <row r="127" ht="21" customHeight="1" outlineLevel="1">
      <c r="A127" s="10" t="inlineStr">
        <is>
          <t xml:space="preserve">SU-14</t>
        </is>
      </c>
      <c r="B127" s="9" t="inlineStr">
        <is>
          <t xml:space="preserve">Lance Stroll</t>
        </is>
      </c>
      <c r="C127" s="11" t="b">
        <v>0</v>
      </c>
      <c r="D127" s="12" t="n">
        <f>COUNTIF(C127:C127,TRUE)/1</f>
        <v>0</v>
      </c>
    </row>
    <row r="128" ht="21" customHeight="1" outlineLevel="1">
      <c r="A128" s="10" t="inlineStr">
        <is>
          <t xml:space="preserve">SU-15</t>
        </is>
      </c>
      <c r="B128" s="9" t="inlineStr">
        <is>
          <t xml:space="preserve">Oliver Bearman</t>
        </is>
      </c>
      <c r="C128" s="11" t="b">
        <v>0</v>
      </c>
      <c r="D128" s="12" t="n">
        <f>COUNTIF(C128:C128,TRUE)/1</f>
        <v>0</v>
      </c>
    </row>
    <row r="129" ht="21" customHeight="1" outlineLevel="1">
      <c r="A129" s="10" t="inlineStr">
        <is>
          <t xml:space="preserve">SU-16</t>
        </is>
      </c>
      <c r="B129" s="9" t="inlineStr">
        <is>
          <t xml:space="preserve">Esteban Ocon</t>
        </is>
      </c>
      <c r="C129" s="11" t="b">
        <v>0</v>
      </c>
      <c r="D129" s="12" t="n">
        <f>COUNTIF(C129:C129,TRUE)/1</f>
        <v>0</v>
      </c>
    </row>
    <row r="130" ht="21" customHeight="1" outlineLevel="1">
      <c r="A130" s="10" t="inlineStr">
        <is>
          <t xml:space="preserve">SU-17</t>
        </is>
      </c>
      <c r="B130" s="9" t="inlineStr">
        <is>
          <t xml:space="preserve">Nico Hülkenberg</t>
        </is>
      </c>
      <c r="C130" s="11" t="b">
        <v>0</v>
      </c>
      <c r="D130" s="12" t="n">
        <f>COUNTIF(C130:C130,TRUE)/1</f>
        <v>0</v>
      </c>
    </row>
    <row r="131" ht="21" customHeight="1" outlineLevel="1">
      <c r="A131" s="10" t="inlineStr">
        <is>
          <t xml:space="preserve">SU-18</t>
        </is>
      </c>
      <c r="B131" s="9" t="inlineStr">
        <is>
          <t xml:space="preserve">Gabriel Bortoleto</t>
        </is>
      </c>
      <c r="C131" s="11" t="b">
        <v>0</v>
      </c>
      <c r="D131" s="12" t="n">
        <f>COUNTIF(C131:C131,TRUE)/1</f>
        <v>0</v>
      </c>
    </row>
    <row r="132" ht="21" customHeight="1" outlineLevel="1">
      <c r="A132" s="10" t="inlineStr">
        <is>
          <t xml:space="preserve">SU-19</t>
        </is>
      </c>
      <c r="B132" s="9" t="inlineStr">
        <is>
          <t xml:space="preserve">Pierre Gasly</t>
        </is>
      </c>
      <c r="C132" s="11" t="b">
        <v>0</v>
      </c>
      <c r="D132" s="12" t="n">
        <f>COUNTIF(C132:C132,TRUE)/1</f>
        <v>0</v>
      </c>
    </row>
    <row r="133" ht="21" customHeight="1" outlineLevel="1">
      <c r="A133" s="10" t="inlineStr">
        <is>
          <t xml:space="preserve">SU-20</t>
        </is>
      </c>
      <c r="B133" s="9" t="inlineStr">
        <is>
          <t xml:space="preserve">Franco Colapinto</t>
        </is>
      </c>
      <c r="C133" s="11" t="b">
        <v>0</v>
      </c>
      <c r="D133" s="12" t="n">
        <f>COUNTIF(C133:C133,TRUE)/1</f>
        <v>0</v>
      </c>
    </row>
    <row r="134" ht="21" customHeight="1" outlineLevel="1">
      <c r="A134" s="10" t="inlineStr">
        <is>
          <t xml:space="preserve">SU-21</t>
        </is>
      </c>
      <c r="B134" s="9" t="inlineStr">
        <is>
          <t xml:space="preserve">Sergio Pérez</t>
        </is>
      </c>
      <c r="C134" s="11" t="b">
        <v>0</v>
      </c>
      <c r="D134" s="12" t="n">
        <f>COUNTIF(C134:C134,TRUE)/1</f>
        <v>0</v>
      </c>
    </row>
    <row r="135" ht="21" customHeight="1" outlineLevel="1">
      <c r="A135" s="10" t="inlineStr">
        <is>
          <t xml:space="preserve">SU-22</t>
        </is>
      </c>
      <c r="B135" s="9" t="inlineStr">
        <is>
          <t xml:space="preserve">Valtteri Bottas</t>
        </is>
      </c>
      <c r="C135" s="11" t="b">
        <v>0</v>
      </c>
      <c r="D135" s="12" t="n">
        <f>COUNTIF(C135:C135,TRUE)/1</f>
        <v>0</v>
      </c>
    </row>
    <row r="136" ht="21" customHeight="1" outlineLevel="1">
      <c r="A136" s="10" t="inlineStr">
        <is>
          <t xml:space="preserve">SU-23</t>
        </is>
      </c>
      <c r="B136" s="9" t="inlineStr">
        <is>
          <t xml:space="preserve">Ayrton Senna</t>
        </is>
      </c>
      <c r="C136" s="11" t="b">
        <v>0</v>
      </c>
      <c r="D136" s="12" t="n">
        <f>COUNTIF(C136:C136,TRUE)/1</f>
        <v>0</v>
      </c>
    </row>
    <row r="137" ht="21" customHeight="1" outlineLevel="1">
      <c r="A137" s="10" t="inlineStr">
        <is>
          <t xml:space="preserve">SU-24</t>
        </is>
      </c>
      <c r="B137" s="9" t="inlineStr">
        <is>
          <t xml:space="preserve">Mika Häkkinen</t>
        </is>
      </c>
      <c r="C137" s="11" t="b">
        <v>0</v>
      </c>
      <c r="D137" s="12" t="n">
        <f>COUNTIF(C137:C137,TRUE)/1</f>
        <v>0</v>
      </c>
    </row>
    <row r="138" ht="21" customHeight="1" outlineLevel="1">
      <c r="A138" s="10" t="inlineStr">
        <is>
          <t xml:space="preserve">SU-25</t>
        </is>
      </c>
      <c r="B138" s="9" t="inlineStr">
        <is>
          <t xml:space="preserve">Rubens Barrichello</t>
        </is>
      </c>
      <c r="C138" s="11" t="b">
        <v>0</v>
      </c>
      <c r="D138" s="12" t="n">
        <f>COUNTIF(C138:C138,TRUE)/1</f>
        <v>0</v>
      </c>
    </row>
    <row r="139" ht="7" customHeight="1"/>
    <row r="140" ht="27" customHeight="1">
      <c r="A140" s="8" t="inlineStr">
        <is>
          <t xml:space="preserve">HOME STRAIGHT  ·  25 cartes</t>
        </is>
      </c>
      <c r="D140" s="12" t="n">
        <f>COUNTIF(C141:C165,TRUE)/25</f>
        <v>0</v>
      </c>
    </row>
    <row r="141" ht="21" customHeight="1" outlineLevel="1">
      <c r="A141" s="10" t="inlineStr">
        <is>
          <t xml:space="preserve">HS-1</t>
        </is>
      </c>
      <c r="B141" s="9" t="inlineStr">
        <is>
          <t xml:space="preserve">Lando Norris</t>
        </is>
      </c>
      <c r="C141" s="11" t="b">
        <v>0</v>
      </c>
      <c r="D141" s="12" t="n">
        <f>COUNTIF(C141:C141,TRUE)/1</f>
        <v>0</v>
      </c>
    </row>
    <row r="142" ht="21" customHeight="1" outlineLevel="1">
      <c r="A142" s="10" t="inlineStr">
        <is>
          <t xml:space="preserve">HS-2</t>
        </is>
      </c>
      <c r="B142" s="9" t="inlineStr">
        <is>
          <t xml:space="preserve">Oscar Piastri</t>
        </is>
      </c>
      <c r="C142" s="11" t="b">
        <v>0</v>
      </c>
      <c r="D142" s="12" t="n">
        <f>COUNTIF(C142:C142,TRUE)/1</f>
        <v>0</v>
      </c>
    </row>
    <row r="143" ht="21" customHeight="1" outlineLevel="1">
      <c r="A143" s="10" t="inlineStr">
        <is>
          <t xml:space="preserve">HS-3</t>
        </is>
      </c>
      <c r="B143" s="9" t="inlineStr">
        <is>
          <t xml:space="preserve">George Russell</t>
        </is>
      </c>
      <c r="C143" s="11" t="b">
        <v>0</v>
      </c>
      <c r="D143" s="12" t="n">
        <f>COUNTIF(C143:C143,TRUE)/1</f>
        <v>0</v>
      </c>
    </row>
    <row r="144" ht="21" customHeight="1" outlineLevel="1">
      <c r="A144" s="10" t="inlineStr">
        <is>
          <t xml:space="preserve">HS-4</t>
        </is>
      </c>
      <c r="B144" s="9" t="inlineStr">
        <is>
          <t xml:space="preserve">Kimi Antonelli</t>
        </is>
      </c>
      <c r="C144" s="11" t="b">
        <v>0</v>
      </c>
      <c r="D144" s="12" t="n">
        <f>COUNTIF(C144:C144,TRUE)/1</f>
        <v>0</v>
      </c>
    </row>
    <row r="145" ht="21" customHeight="1" outlineLevel="1">
      <c r="A145" s="10" t="inlineStr">
        <is>
          <t xml:space="preserve">HS-5</t>
        </is>
      </c>
      <c r="B145" s="9" t="inlineStr">
        <is>
          <t xml:space="preserve">Max Verstappen</t>
        </is>
      </c>
      <c r="C145" s="11" t="b">
        <v>0</v>
      </c>
      <c r="D145" s="12" t="n">
        <f>COUNTIF(C145:C145,TRUE)/1</f>
        <v>0</v>
      </c>
    </row>
    <row r="146" ht="21" customHeight="1" outlineLevel="1">
      <c r="A146" s="10" t="inlineStr">
        <is>
          <t xml:space="preserve">HS-6</t>
        </is>
      </c>
      <c r="B146" s="9" t="inlineStr">
        <is>
          <t xml:space="preserve">Isack Hadjar</t>
        </is>
      </c>
      <c r="C146" s="11" t="b">
        <v>0</v>
      </c>
      <c r="D146" s="12" t="n">
        <f>COUNTIF(C146:C146,TRUE)/1</f>
        <v>0</v>
      </c>
    </row>
    <row r="147" ht="21" customHeight="1" outlineLevel="1">
      <c r="A147" s="10" t="inlineStr">
        <is>
          <t xml:space="preserve">HS-7</t>
        </is>
      </c>
      <c r="B147" s="9" t="inlineStr">
        <is>
          <t xml:space="preserve">Charles Leclerc</t>
        </is>
      </c>
      <c r="C147" s="11" t="b">
        <v>0</v>
      </c>
      <c r="D147" s="12" t="n">
        <f>COUNTIF(C147:C147,TRUE)/1</f>
        <v>0</v>
      </c>
    </row>
    <row r="148" ht="21" customHeight="1" outlineLevel="1">
      <c r="A148" s="10" t="inlineStr">
        <is>
          <t xml:space="preserve">HS-8</t>
        </is>
      </c>
      <c r="B148" s="9" t="inlineStr">
        <is>
          <t xml:space="preserve">Lewis Hamilton</t>
        </is>
      </c>
      <c r="C148" s="11" t="b">
        <v>0</v>
      </c>
      <c r="D148" s="12" t="n">
        <f>COUNTIF(C148:C148,TRUE)/1</f>
        <v>0</v>
      </c>
    </row>
    <row r="149" ht="21" customHeight="1" outlineLevel="1">
      <c r="A149" s="10" t="inlineStr">
        <is>
          <t xml:space="preserve">HS-9</t>
        </is>
      </c>
      <c r="B149" s="9" t="inlineStr">
        <is>
          <t xml:space="preserve">Alex Albon</t>
        </is>
      </c>
      <c r="C149" s="11" t="b">
        <v>0</v>
      </c>
      <c r="D149" s="12" t="n">
        <f>COUNTIF(C149:C149,TRUE)/1</f>
        <v>0</v>
      </c>
    </row>
    <row r="150" ht="21" customHeight="1" outlineLevel="1">
      <c r="A150" s="10" t="inlineStr">
        <is>
          <t xml:space="preserve">HS-10</t>
        </is>
      </c>
      <c r="B150" s="9" t="inlineStr">
        <is>
          <t xml:space="preserve">Carlos Sainz</t>
        </is>
      </c>
      <c r="C150" s="11" t="b">
        <v>0</v>
      </c>
      <c r="D150" s="12" t="n">
        <f>COUNTIF(C150:C150,TRUE)/1</f>
        <v>0</v>
      </c>
    </row>
    <row r="151" ht="21" customHeight="1" outlineLevel="1">
      <c r="A151" s="10" t="inlineStr">
        <is>
          <t xml:space="preserve">HS-11</t>
        </is>
      </c>
      <c r="B151" s="9" t="inlineStr">
        <is>
          <t xml:space="preserve">Liam Lawson</t>
        </is>
      </c>
      <c r="C151" s="11" t="b">
        <v>0</v>
      </c>
      <c r="D151" s="12" t="n">
        <f>COUNTIF(C151:C151,TRUE)/1</f>
        <v>0</v>
      </c>
    </row>
    <row r="152" ht="21" customHeight="1" outlineLevel="1">
      <c r="A152" s="10" t="inlineStr">
        <is>
          <t xml:space="preserve">HS-12</t>
        </is>
      </c>
      <c r="B152" s="9" t="inlineStr">
        <is>
          <t xml:space="preserve">Arvid Lindblad (RC)</t>
        </is>
      </c>
      <c r="C152" s="11" t="b">
        <v>0</v>
      </c>
      <c r="D152" s="12" t="n">
        <f>COUNTIF(C152:C152,TRUE)/1</f>
        <v>0</v>
      </c>
    </row>
    <row r="153" ht="21" customHeight="1" outlineLevel="1">
      <c r="A153" s="10" t="inlineStr">
        <is>
          <t xml:space="preserve">HS-13</t>
        </is>
      </c>
      <c r="B153" s="9" t="inlineStr">
        <is>
          <t xml:space="preserve">Fernando Alonso</t>
        </is>
      </c>
      <c r="C153" s="11" t="b">
        <v>0</v>
      </c>
      <c r="D153" s="12" t="n">
        <f>COUNTIF(C153:C153,TRUE)/1</f>
        <v>0</v>
      </c>
    </row>
    <row r="154" ht="21" customHeight="1" outlineLevel="1">
      <c r="A154" s="10" t="inlineStr">
        <is>
          <t xml:space="preserve">HS-14</t>
        </is>
      </c>
      <c r="B154" s="9" t="inlineStr">
        <is>
          <t xml:space="preserve">Lance Stroll</t>
        </is>
      </c>
      <c r="C154" s="11" t="b">
        <v>0</v>
      </c>
      <c r="D154" s="12" t="n">
        <f>COUNTIF(C154:C154,TRUE)/1</f>
        <v>0</v>
      </c>
    </row>
    <row r="155" ht="21" customHeight="1" outlineLevel="1">
      <c r="A155" s="10" t="inlineStr">
        <is>
          <t xml:space="preserve">HS-15</t>
        </is>
      </c>
      <c r="B155" s="9" t="inlineStr">
        <is>
          <t xml:space="preserve">Oliver Bearman</t>
        </is>
      </c>
      <c r="C155" s="11" t="b">
        <v>0</v>
      </c>
      <c r="D155" s="12" t="n">
        <f>COUNTIF(C155:C155,TRUE)/1</f>
        <v>0</v>
      </c>
    </row>
    <row r="156" ht="21" customHeight="1" outlineLevel="1">
      <c r="A156" s="10" t="inlineStr">
        <is>
          <t xml:space="preserve">HS-16</t>
        </is>
      </c>
      <c r="B156" s="9" t="inlineStr">
        <is>
          <t xml:space="preserve">Esteban Ocon</t>
        </is>
      </c>
      <c r="C156" s="11" t="b">
        <v>0</v>
      </c>
      <c r="D156" s="12" t="n">
        <f>COUNTIF(C156:C156,TRUE)/1</f>
        <v>0</v>
      </c>
    </row>
    <row r="157" ht="21" customHeight="1" outlineLevel="1">
      <c r="A157" s="10" t="inlineStr">
        <is>
          <t xml:space="preserve">HS-17</t>
        </is>
      </c>
      <c r="B157" s="9" t="inlineStr">
        <is>
          <t xml:space="preserve">Nico Hülkenberg</t>
        </is>
      </c>
      <c r="C157" s="11" t="b">
        <v>0</v>
      </c>
      <c r="D157" s="12" t="n">
        <f>COUNTIF(C157:C157,TRUE)/1</f>
        <v>0</v>
      </c>
    </row>
    <row r="158" ht="21" customHeight="1" outlineLevel="1">
      <c r="A158" s="10" t="inlineStr">
        <is>
          <t xml:space="preserve">HS-18</t>
        </is>
      </c>
      <c r="B158" s="9" t="inlineStr">
        <is>
          <t xml:space="preserve">Gabriel Bortoleto</t>
        </is>
      </c>
      <c r="C158" s="11" t="b">
        <v>0</v>
      </c>
      <c r="D158" s="12" t="n">
        <f>COUNTIF(C158:C158,TRUE)/1</f>
        <v>0</v>
      </c>
    </row>
    <row r="159" ht="21" customHeight="1" outlineLevel="1">
      <c r="A159" s="10" t="inlineStr">
        <is>
          <t xml:space="preserve">HS-19</t>
        </is>
      </c>
      <c r="B159" s="9" t="inlineStr">
        <is>
          <t xml:space="preserve">Pierre Gasly</t>
        </is>
      </c>
      <c r="C159" s="11" t="b">
        <v>0</v>
      </c>
      <c r="D159" s="12" t="n">
        <f>COUNTIF(C159:C159,TRUE)/1</f>
        <v>0</v>
      </c>
    </row>
    <row r="160" ht="21" customHeight="1" outlineLevel="1">
      <c r="A160" s="10" t="inlineStr">
        <is>
          <t xml:space="preserve">HS-20</t>
        </is>
      </c>
      <c r="B160" s="9" t="inlineStr">
        <is>
          <t xml:space="preserve">Franco Colapinto</t>
        </is>
      </c>
      <c r="C160" s="11" t="b">
        <v>0</v>
      </c>
      <c r="D160" s="12" t="n">
        <f>COUNTIF(C160:C160,TRUE)/1</f>
        <v>0</v>
      </c>
    </row>
    <row r="161" ht="21" customHeight="1" outlineLevel="1">
      <c r="A161" s="10" t="inlineStr">
        <is>
          <t xml:space="preserve">HS-21</t>
        </is>
      </c>
      <c r="B161" s="9" t="inlineStr">
        <is>
          <t xml:space="preserve">Sergio Pérez</t>
        </is>
      </c>
      <c r="C161" s="11" t="b">
        <v>0</v>
      </c>
      <c r="D161" s="12" t="n">
        <f>COUNTIF(C161:C161,TRUE)/1</f>
        <v>0</v>
      </c>
    </row>
    <row r="162" ht="21" customHeight="1" outlineLevel="1">
      <c r="A162" s="10" t="inlineStr">
        <is>
          <t xml:space="preserve">HS-22</t>
        </is>
      </c>
      <c r="B162" s="9" t="inlineStr">
        <is>
          <t xml:space="preserve">Valtteri Bottas</t>
        </is>
      </c>
      <c r="C162" s="11" t="b">
        <v>0</v>
      </c>
      <c r="D162" s="12" t="n">
        <f>COUNTIF(C162:C162,TRUE)/1</f>
        <v>0</v>
      </c>
    </row>
    <row r="163" ht="21" customHeight="1" outlineLevel="1">
      <c r="A163" s="10" t="inlineStr">
        <is>
          <t xml:space="preserve">HS-23</t>
        </is>
      </c>
      <c r="B163" s="9" t="inlineStr">
        <is>
          <t xml:space="preserve">Kimi Räikkönen</t>
        </is>
      </c>
      <c r="C163" s="11" t="b">
        <v>0</v>
      </c>
      <c r="D163" s="12" t="n">
        <f>COUNTIF(C163:C163,TRUE)/1</f>
        <v>0</v>
      </c>
    </row>
    <row r="164" ht="21" customHeight="1" outlineLevel="1">
      <c r="A164" s="10" t="inlineStr">
        <is>
          <t xml:space="preserve">HS-24</t>
        </is>
      </c>
      <c r="B164" s="9" t="inlineStr">
        <is>
          <t xml:space="preserve">Riccardo Patrese</t>
        </is>
      </c>
      <c r="C164" s="11" t="b">
        <v>0</v>
      </c>
      <c r="D164" s="12" t="n">
        <f>COUNTIF(C164:C164,TRUE)/1</f>
        <v>0</v>
      </c>
    </row>
    <row r="165" ht="21" customHeight="1" outlineLevel="1">
      <c r="A165" s="10" t="inlineStr">
        <is>
          <t xml:space="preserve">HS-25</t>
        </is>
      </c>
      <c r="B165" s="9" t="inlineStr">
        <is>
          <t xml:space="preserve">David Coulthard</t>
        </is>
      </c>
      <c r="C165" s="11" t="b">
        <v>0</v>
      </c>
      <c r="D165" s="12" t="n">
        <f>COUNTIF(C165:C165,TRUE)/1</f>
        <v>0</v>
      </c>
    </row>
    <row r="166" ht="7" customHeight="1"/>
    <row r="167" ht="27" customHeight="1">
      <c r="A167" s="8" t="inlineStr">
        <is>
          <t xml:space="preserve">FUTURO  ·  3 cartes</t>
        </is>
      </c>
      <c r="D167" s="12" t="n">
        <f>COUNTIF(C168:C170,TRUE)/3</f>
        <v>0</v>
      </c>
    </row>
    <row r="168" ht="21" customHeight="1" outlineLevel="1">
      <c r="A168" s="10" t="inlineStr">
        <is>
          <t xml:space="preserve">FUT-1</t>
        </is>
      </c>
      <c r="B168" s="9" t="inlineStr">
        <is>
          <t xml:space="preserve">Arvid Lindblad (RC)</t>
        </is>
      </c>
      <c r="C168" s="11" t="b">
        <v>0</v>
      </c>
      <c r="D168" s="12" t="n">
        <f>COUNTIF(C168:C168,TRUE)/1</f>
        <v>0</v>
      </c>
    </row>
    <row r="169" ht="21" customHeight="1" outlineLevel="1">
      <c r="A169" s="10" t="inlineStr">
        <is>
          <t xml:space="preserve">FUT-2</t>
        </is>
      </c>
      <c r="B169" s="9" t="inlineStr">
        <is>
          <t xml:space="preserve">Rafael Câmara</t>
        </is>
      </c>
      <c r="C169" s="11" t="b">
        <v>0</v>
      </c>
      <c r="D169" s="12" t="n">
        <f>COUNTIF(C169:C169,TRUE)/1</f>
        <v>0</v>
      </c>
    </row>
    <row r="170" ht="21" customHeight="1" outlineLevel="1">
      <c r="A170" s="10" t="inlineStr">
        <is>
          <t xml:space="preserve">FUT-3</t>
        </is>
      </c>
      <c r="B170" s="9" t="inlineStr">
        <is>
          <t xml:space="preserve">Ugo Ugochukwu</t>
        </is>
      </c>
      <c r="C170" s="11" t="b">
        <v>0</v>
      </c>
      <c r="D170" s="12" t="n">
        <f>COUNTIF(C170:C170,TRUE)/1</f>
        <v>0</v>
      </c>
    </row>
    <row r="171" ht="7" customHeight="1"/>
    <row r="172" ht="27" customHeight="1">
      <c r="A172" s="8" t="inlineStr">
        <is>
          <t xml:space="preserve">GENESIS  ·  10 cartes</t>
        </is>
      </c>
      <c r="D172" s="12" t="n">
        <f>COUNTIF(C173:C182,TRUE)/10</f>
        <v>0</v>
      </c>
    </row>
    <row r="173" ht="21" customHeight="1" outlineLevel="1">
      <c r="A173" s="10" t="inlineStr">
        <is>
          <t xml:space="preserve">GEN-1</t>
        </is>
      </c>
      <c r="B173" s="9" t="inlineStr">
        <is>
          <t xml:space="preserve">Lando Norris</t>
        </is>
      </c>
      <c r="C173" s="11" t="b">
        <v>0</v>
      </c>
      <c r="D173" s="12" t="n">
        <f>COUNTIF(C173:C173,TRUE)/1</f>
        <v>0</v>
      </c>
    </row>
    <row r="174" ht="21" customHeight="1" outlineLevel="1">
      <c r="A174" s="10" t="inlineStr">
        <is>
          <t xml:space="preserve">GEN-2</t>
        </is>
      </c>
      <c r="B174" s="9" t="inlineStr">
        <is>
          <t xml:space="preserve">George Russell</t>
        </is>
      </c>
      <c r="C174" s="11" t="b">
        <v>0</v>
      </c>
      <c r="D174" s="12" t="n">
        <f>COUNTIF(C174:C174,TRUE)/1</f>
        <v>0</v>
      </c>
    </row>
    <row r="175" ht="21" customHeight="1" outlineLevel="1">
      <c r="A175" s="10" t="inlineStr">
        <is>
          <t xml:space="preserve">GEN-3</t>
        </is>
      </c>
      <c r="B175" s="9" t="inlineStr">
        <is>
          <t xml:space="preserve">Max Verstappen</t>
        </is>
      </c>
      <c r="C175" s="11" t="b">
        <v>0</v>
      </c>
      <c r="D175" s="12" t="n">
        <f>COUNTIF(C175:C175,TRUE)/1</f>
        <v>0</v>
      </c>
    </row>
    <row r="176" ht="21" customHeight="1" outlineLevel="1">
      <c r="A176" s="10" t="inlineStr">
        <is>
          <t xml:space="preserve">GEN-4</t>
        </is>
      </c>
      <c r="B176" s="9" t="inlineStr">
        <is>
          <t xml:space="preserve">Lewis Hamilton</t>
        </is>
      </c>
      <c r="C176" s="11" t="b">
        <v>0</v>
      </c>
      <c r="D176" s="12" t="n">
        <f>COUNTIF(C176:C176,TRUE)/1</f>
        <v>0</v>
      </c>
    </row>
    <row r="177" ht="21" customHeight="1" outlineLevel="1">
      <c r="A177" s="10" t="inlineStr">
        <is>
          <t xml:space="preserve">GEN-5</t>
        </is>
      </c>
      <c r="B177" s="9" t="inlineStr">
        <is>
          <t xml:space="preserve">Carlos Sainz</t>
        </is>
      </c>
      <c r="C177" s="11" t="b">
        <v>0</v>
      </c>
      <c r="D177" s="12" t="n">
        <f>COUNTIF(C177:C177,TRUE)/1</f>
        <v>0</v>
      </c>
    </row>
    <row r="178" ht="21" customHeight="1" outlineLevel="1">
      <c r="A178" s="10" t="inlineStr">
        <is>
          <t xml:space="preserve">GEN-6</t>
        </is>
      </c>
      <c r="B178" s="9" t="inlineStr">
        <is>
          <t xml:space="preserve">Arvid Lindblad (RC)</t>
        </is>
      </c>
      <c r="C178" s="11" t="b">
        <v>0</v>
      </c>
      <c r="D178" s="12" t="n">
        <f>COUNTIF(C178:C178,TRUE)/1</f>
        <v>0</v>
      </c>
    </row>
    <row r="179" ht="21" customHeight="1" outlineLevel="1">
      <c r="A179" s="10" t="inlineStr">
        <is>
          <t xml:space="preserve">GEN-7</t>
        </is>
      </c>
      <c r="B179" s="9" t="inlineStr">
        <is>
          <t xml:space="preserve">Fernando Alonso</t>
        </is>
      </c>
      <c r="C179" s="11" t="b">
        <v>0</v>
      </c>
      <c r="D179" s="12" t="n">
        <f>COUNTIF(C179:C179,TRUE)/1</f>
        <v>0</v>
      </c>
    </row>
    <row r="180" ht="21" customHeight="1" outlineLevel="1">
      <c r="A180" s="10" t="inlineStr">
        <is>
          <t xml:space="preserve">GEN-8</t>
        </is>
      </c>
      <c r="B180" s="9" t="inlineStr">
        <is>
          <t xml:space="preserve">Oliver Bearman</t>
        </is>
      </c>
      <c r="C180" s="11" t="b">
        <v>0</v>
      </c>
      <c r="D180" s="12" t="n">
        <f>COUNTIF(C180:C180,TRUE)/1</f>
        <v>0</v>
      </c>
    </row>
    <row r="181" ht="21" customHeight="1" outlineLevel="1">
      <c r="A181" s="10" t="inlineStr">
        <is>
          <t xml:space="preserve">GEN-9</t>
        </is>
      </c>
      <c r="B181" s="9" t="inlineStr">
        <is>
          <t xml:space="preserve">Gabriel Bortoleto</t>
        </is>
      </c>
      <c r="C181" s="11" t="b">
        <v>0</v>
      </c>
      <c r="D181" s="12" t="n">
        <f>COUNTIF(C181:C181,TRUE)/1</f>
        <v>0</v>
      </c>
    </row>
    <row r="182" ht="21" customHeight="1" outlineLevel="1">
      <c r="A182" s="10" t="inlineStr">
        <is>
          <t xml:space="preserve">GEN-10</t>
        </is>
      </c>
      <c r="B182" s="9" t="inlineStr">
        <is>
          <t xml:space="preserve">Valtteri Bottas</t>
        </is>
      </c>
      <c r="C182" s="11" t="b">
        <v>0</v>
      </c>
      <c r="D182" s="12" t="n">
        <f>COUNTIF(C182:C182,TRUE)/1</f>
        <v>0</v>
      </c>
    </row>
    <row r="183" ht="7" customHeight="1"/>
    <row r="184" ht="27" customHeight="1">
      <c r="A184" s="8" t="inlineStr">
        <is>
          <t xml:space="preserve">THE GRID  ·  19 cartes</t>
        </is>
      </c>
      <c r="D184" s="12" t="n">
        <f>COUNTIF(C185:C203,TRUE)/19</f>
        <v>0</v>
      </c>
    </row>
    <row r="185" ht="21" customHeight="1" outlineLevel="1">
      <c r="A185" s="10" t="inlineStr">
        <is>
          <t xml:space="preserve">TG-1</t>
        </is>
      </c>
      <c r="B185" s="9" t="inlineStr">
        <is>
          <t xml:space="preserve">Lando Norris</t>
        </is>
      </c>
      <c r="C185" s="11" t="b">
        <v>0</v>
      </c>
      <c r="D185" s="12" t="n">
        <f>COUNTIF(C185:C185,TRUE)/1</f>
        <v>0</v>
      </c>
    </row>
    <row r="186" ht="21" customHeight="1" outlineLevel="1">
      <c r="A186" s="10" t="inlineStr">
        <is>
          <t xml:space="preserve">TG-2</t>
        </is>
      </c>
      <c r="B186" s="9" t="inlineStr">
        <is>
          <t xml:space="preserve">Oscar Piastri</t>
        </is>
      </c>
      <c r="C186" s="11" t="b">
        <v>0</v>
      </c>
      <c r="D186" s="12" t="n">
        <f>COUNTIF(C186:C186,TRUE)/1</f>
        <v>0</v>
      </c>
    </row>
    <row r="187" ht="21" customHeight="1" outlineLevel="1">
      <c r="A187" s="10" t="inlineStr">
        <is>
          <t xml:space="preserve">TG-3</t>
        </is>
      </c>
      <c r="B187" s="9" t="inlineStr">
        <is>
          <t xml:space="preserve">George Russell</t>
        </is>
      </c>
      <c r="C187" s="11" t="b">
        <v>0</v>
      </c>
      <c r="D187" s="12" t="n">
        <f>COUNTIF(C187:C187,TRUE)/1</f>
        <v>0</v>
      </c>
    </row>
    <row r="188" ht="21" customHeight="1" outlineLevel="1">
      <c r="A188" s="10" t="inlineStr">
        <is>
          <t xml:space="preserve">TG-4</t>
        </is>
      </c>
      <c r="B188" s="9" t="inlineStr">
        <is>
          <t xml:space="preserve">Kimi Antonelli</t>
        </is>
      </c>
      <c r="C188" s="11" t="b">
        <v>0</v>
      </c>
      <c r="D188" s="12" t="n">
        <f>COUNTIF(C188:C188,TRUE)/1</f>
        <v>0</v>
      </c>
    </row>
    <row r="189" ht="21" customHeight="1" outlineLevel="1">
      <c r="A189" s="10" t="inlineStr">
        <is>
          <t xml:space="preserve">TG-5</t>
        </is>
      </c>
      <c r="B189" s="9" t="inlineStr">
        <is>
          <t xml:space="preserve">Max Verstappen</t>
        </is>
      </c>
      <c r="C189" s="11" t="b">
        <v>0</v>
      </c>
      <c r="D189" s="12" t="n">
        <f>COUNTIF(C189:C189,TRUE)/1</f>
        <v>0</v>
      </c>
    </row>
    <row r="190" ht="21" customHeight="1" outlineLevel="1">
      <c r="A190" s="10" t="inlineStr">
        <is>
          <t xml:space="preserve">TG-6</t>
        </is>
      </c>
      <c r="B190" s="9" t="inlineStr">
        <is>
          <t xml:space="preserve">Isack Hadjar</t>
        </is>
      </c>
      <c r="C190" s="11" t="b">
        <v>0</v>
      </c>
      <c r="D190" s="12" t="n">
        <f>COUNTIF(C190:C190,TRUE)/1</f>
        <v>0</v>
      </c>
    </row>
    <row r="191" ht="21" customHeight="1" outlineLevel="1">
      <c r="A191" s="10" t="inlineStr">
        <is>
          <t xml:space="preserve">TG-7</t>
        </is>
      </c>
      <c r="B191" s="9" t="inlineStr">
        <is>
          <t xml:space="preserve">Charles Leclerc</t>
        </is>
      </c>
      <c r="C191" s="11" t="b">
        <v>0</v>
      </c>
      <c r="D191" s="12" t="n">
        <f>COUNTIF(C191:C191,TRUE)/1</f>
        <v>0</v>
      </c>
    </row>
    <row r="192" ht="21" customHeight="1" outlineLevel="1">
      <c r="A192" s="10" t="inlineStr">
        <is>
          <t xml:space="preserve">TG-8</t>
        </is>
      </c>
      <c r="B192" s="9" t="inlineStr">
        <is>
          <t xml:space="preserve">Lewis Hamilton</t>
        </is>
      </c>
      <c r="C192" s="11" t="b">
        <v>0</v>
      </c>
      <c r="D192" s="12" t="n">
        <f>COUNTIF(C192:C192,TRUE)/1</f>
        <v>0</v>
      </c>
    </row>
    <row r="193" ht="21" customHeight="1" outlineLevel="1">
      <c r="A193" s="10" t="inlineStr">
        <is>
          <t xml:space="preserve">TG-9</t>
        </is>
      </c>
      <c r="B193" s="9" t="inlineStr">
        <is>
          <t xml:space="preserve">Alex Albon</t>
        </is>
      </c>
      <c r="C193" s="11" t="b">
        <v>0</v>
      </c>
      <c r="D193" s="12" t="n">
        <f>COUNTIF(C193:C193,TRUE)/1</f>
        <v>0</v>
      </c>
    </row>
    <row r="194" ht="21" customHeight="1" outlineLevel="1">
      <c r="A194" s="10" t="inlineStr">
        <is>
          <t xml:space="preserve">TG-10</t>
        </is>
      </c>
      <c r="B194" s="9" t="inlineStr">
        <is>
          <t xml:space="preserve">Carlos Sainz</t>
        </is>
      </c>
      <c r="C194" s="11" t="b">
        <v>0</v>
      </c>
      <c r="D194" s="12" t="n">
        <f>COUNTIF(C194:C194,TRUE)/1</f>
        <v>0</v>
      </c>
    </row>
    <row r="195" ht="21" customHeight="1" outlineLevel="1">
      <c r="A195" s="10" t="inlineStr">
        <is>
          <t xml:space="preserve">TG-11</t>
        </is>
      </c>
      <c r="B195" s="9" t="inlineStr">
        <is>
          <t xml:space="preserve">Liam Lawson</t>
        </is>
      </c>
      <c r="C195" s="11" t="b">
        <v>0</v>
      </c>
      <c r="D195" s="12" t="n">
        <f>COUNTIF(C195:C195,TRUE)/1</f>
        <v>0</v>
      </c>
    </row>
    <row r="196" ht="21" customHeight="1" outlineLevel="1">
      <c r="A196" s="10" t="inlineStr">
        <is>
          <t xml:space="preserve">TG-12</t>
        </is>
      </c>
      <c r="B196" s="9" t="inlineStr">
        <is>
          <t xml:space="preserve">Arvid Lindblad (RC)</t>
        </is>
      </c>
      <c r="C196" s="11" t="b">
        <v>0</v>
      </c>
      <c r="D196" s="12" t="n">
        <f>COUNTIF(C196:C196,TRUE)/1</f>
        <v>0</v>
      </c>
    </row>
    <row r="197" ht="21" customHeight="1" outlineLevel="1">
      <c r="A197" s="10" t="inlineStr">
        <is>
          <t xml:space="preserve">TG-13</t>
        </is>
      </c>
      <c r="B197" s="9" t="inlineStr">
        <is>
          <t xml:space="preserve">Fernando Alonso</t>
        </is>
      </c>
      <c r="C197" s="11" t="b">
        <v>0</v>
      </c>
      <c r="D197" s="12" t="n">
        <f>COUNTIF(C197:C197,TRUE)/1</f>
        <v>0</v>
      </c>
    </row>
    <row r="198" ht="21" customHeight="1" outlineLevel="1">
      <c r="A198" s="10" t="inlineStr">
        <is>
          <t xml:space="preserve">TG-14</t>
        </is>
      </c>
      <c r="B198" s="9" t="inlineStr">
        <is>
          <t xml:space="preserve">Oliver Bearman</t>
        </is>
      </c>
      <c r="C198" s="11" t="b">
        <v>0</v>
      </c>
      <c r="D198" s="12" t="n">
        <f>COUNTIF(C198:C198,TRUE)/1</f>
        <v>0</v>
      </c>
    </row>
    <row r="199" ht="21" customHeight="1" outlineLevel="1">
      <c r="A199" s="10" t="inlineStr">
        <is>
          <t xml:space="preserve">TG-15</t>
        </is>
      </c>
      <c r="B199" s="9" t="inlineStr">
        <is>
          <t xml:space="preserve">Gabriel Bortoleto</t>
        </is>
      </c>
      <c r="C199" s="11" t="b">
        <v>0</v>
      </c>
      <c r="D199" s="12" t="n">
        <f>COUNTIF(C199:C199,TRUE)/1</f>
        <v>0</v>
      </c>
    </row>
    <row r="200" ht="21" customHeight="1" outlineLevel="1">
      <c r="A200" s="10" t="inlineStr">
        <is>
          <t xml:space="preserve">TG-16</t>
        </is>
      </c>
      <c r="B200" s="9" t="inlineStr">
        <is>
          <t xml:space="preserve">Pierre Gasly</t>
        </is>
      </c>
      <c r="C200" s="11" t="b">
        <v>0</v>
      </c>
      <c r="D200" s="12" t="n">
        <f>COUNTIF(C200:C200,TRUE)/1</f>
        <v>0</v>
      </c>
    </row>
    <row r="201" ht="21" customHeight="1" outlineLevel="1">
      <c r="A201" s="10" t="inlineStr">
        <is>
          <t xml:space="preserve">TG-17</t>
        </is>
      </c>
      <c r="B201" s="9" t="inlineStr">
        <is>
          <t xml:space="preserve">Franco Colapinto</t>
        </is>
      </c>
      <c r="C201" s="11" t="b">
        <v>0</v>
      </c>
      <c r="D201" s="12" t="n">
        <f>COUNTIF(C201:C201,TRUE)/1</f>
        <v>0</v>
      </c>
    </row>
    <row r="202" ht="21" customHeight="1" outlineLevel="1">
      <c r="A202" s="10" t="inlineStr">
        <is>
          <t xml:space="preserve">TG-18</t>
        </is>
      </c>
      <c r="B202" s="9" t="inlineStr">
        <is>
          <t xml:space="preserve">Sergio Pérez</t>
        </is>
      </c>
      <c r="C202" s="11" t="b">
        <v>0</v>
      </c>
      <c r="D202" s="12" t="n">
        <f>COUNTIF(C202:C202,TRUE)/1</f>
        <v>0</v>
      </c>
    </row>
    <row r="203" ht="21" customHeight="1" outlineLevel="1">
      <c r="A203" s="10" t="inlineStr">
        <is>
          <t xml:space="preserve">TG-19</t>
        </is>
      </c>
      <c r="B203" s="9" t="inlineStr">
        <is>
          <t xml:space="preserve">Valtteri Bottas</t>
        </is>
      </c>
      <c r="C203" s="11" t="b">
        <v>0</v>
      </c>
      <c r="D203" s="12" t="n">
        <f>COUNTIF(C203:C203,TRUE)/1</f>
        <v>0</v>
      </c>
    </row>
    <row r="204" ht="7" customHeight="1"/>
    <row r="205" ht="27" customHeight="1">
      <c r="A205" s="8" t="inlineStr">
        <is>
          <t xml:space="preserve">HELIX  ·  22 cartes</t>
        </is>
      </c>
      <c r="D205" s="12" t="n">
        <f>COUNTIF(C206:C227,TRUE)/22</f>
        <v>0</v>
      </c>
    </row>
    <row r="206" ht="21" customHeight="1" outlineLevel="1">
      <c r="A206" s="10" t="inlineStr">
        <is>
          <t xml:space="preserve">HLX-1</t>
        </is>
      </c>
      <c r="B206" s="9" t="inlineStr">
        <is>
          <t xml:space="preserve">Lando Norris</t>
        </is>
      </c>
      <c r="C206" s="11" t="b">
        <v>0</v>
      </c>
      <c r="D206" s="12" t="n">
        <f>COUNTIF(C206:C206,TRUE)/1</f>
        <v>0</v>
      </c>
    </row>
    <row r="207" ht="21" customHeight="1" outlineLevel="1">
      <c r="A207" s="10" t="inlineStr">
        <is>
          <t xml:space="preserve">HLX-2</t>
        </is>
      </c>
      <c r="B207" s="9" t="inlineStr">
        <is>
          <t xml:space="preserve">Oscar Piastri</t>
        </is>
      </c>
      <c r="C207" s="11" t="b">
        <v>0</v>
      </c>
      <c r="D207" s="12" t="n">
        <f>COUNTIF(C207:C207,TRUE)/1</f>
        <v>0</v>
      </c>
    </row>
    <row r="208" ht="21" customHeight="1" outlineLevel="1">
      <c r="A208" s="10" t="inlineStr">
        <is>
          <t xml:space="preserve">HLX-3</t>
        </is>
      </c>
      <c r="B208" s="9" t="inlineStr">
        <is>
          <t xml:space="preserve">George Russell</t>
        </is>
      </c>
      <c r="C208" s="11" t="b">
        <v>0</v>
      </c>
      <c r="D208" s="12" t="n">
        <f>COUNTIF(C208:C208,TRUE)/1</f>
        <v>0</v>
      </c>
    </row>
    <row r="209" ht="21" customHeight="1" outlineLevel="1">
      <c r="A209" s="10" t="inlineStr">
        <is>
          <t xml:space="preserve">HLX-4</t>
        </is>
      </c>
      <c r="B209" s="9" t="inlineStr">
        <is>
          <t xml:space="preserve">Kimi Antonelli</t>
        </is>
      </c>
      <c r="C209" s="11" t="b">
        <v>0</v>
      </c>
      <c r="D209" s="12" t="n">
        <f>COUNTIF(C209:C209,TRUE)/1</f>
        <v>0</v>
      </c>
    </row>
    <row r="210" ht="21" customHeight="1" outlineLevel="1">
      <c r="A210" s="10" t="inlineStr">
        <is>
          <t xml:space="preserve">HLX-5</t>
        </is>
      </c>
      <c r="B210" s="9" t="inlineStr">
        <is>
          <t xml:space="preserve">Max Verstappen</t>
        </is>
      </c>
      <c r="C210" s="11" t="b">
        <v>0</v>
      </c>
      <c r="D210" s="12" t="n">
        <f>COUNTIF(C210:C210,TRUE)/1</f>
        <v>0</v>
      </c>
    </row>
    <row r="211" ht="21" customHeight="1" outlineLevel="1">
      <c r="A211" s="10" t="inlineStr">
        <is>
          <t xml:space="preserve">HLX-6</t>
        </is>
      </c>
      <c r="B211" s="9" t="inlineStr">
        <is>
          <t xml:space="preserve">Isack Hadjar</t>
        </is>
      </c>
      <c r="C211" s="11" t="b">
        <v>0</v>
      </c>
      <c r="D211" s="12" t="n">
        <f>COUNTIF(C211:C211,TRUE)/1</f>
        <v>0</v>
      </c>
    </row>
    <row r="212" ht="21" customHeight="1" outlineLevel="1">
      <c r="A212" s="10" t="inlineStr">
        <is>
          <t xml:space="preserve">HLX-7</t>
        </is>
      </c>
      <c r="B212" s="9" t="inlineStr">
        <is>
          <t xml:space="preserve">Charles Leclerc</t>
        </is>
      </c>
      <c r="C212" s="11" t="b">
        <v>0</v>
      </c>
      <c r="D212" s="12" t="n">
        <f>COUNTIF(C212:C212,TRUE)/1</f>
        <v>0</v>
      </c>
    </row>
    <row r="213" ht="21" customHeight="1" outlineLevel="1">
      <c r="A213" s="10" t="inlineStr">
        <is>
          <t xml:space="preserve">HLX-8</t>
        </is>
      </c>
      <c r="B213" s="9" t="inlineStr">
        <is>
          <t xml:space="preserve">Lewis Hamilton</t>
        </is>
      </c>
      <c r="C213" s="11" t="b">
        <v>0</v>
      </c>
      <c r="D213" s="12" t="n">
        <f>COUNTIF(C213:C213,TRUE)/1</f>
        <v>0</v>
      </c>
    </row>
    <row r="214" ht="21" customHeight="1" outlineLevel="1">
      <c r="A214" s="10" t="inlineStr">
        <is>
          <t xml:space="preserve">HLX-9</t>
        </is>
      </c>
      <c r="B214" s="9" t="inlineStr">
        <is>
          <t xml:space="preserve">Alex Albon</t>
        </is>
      </c>
      <c r="C214" s="11" t="b">
        <v>0</v>
      </c>
      <c r="D214" s="12" t="n">
        <f>COUNTIF(C214:C214,TRUE)/1</f>
        <v>0</v>
      </c>
    </row>
    <row r="215" ht="21" customHeight="1" outlineLevel="1">
      <c r="A215" s="10" t="inlineStr">
        <is>
          <t xml:space="preserve">HLX-10</t>
        </is>
      </c>
      <c r="B215" s="9" t="inlineStr">
        <is>
          <t xml:space="preserve">Carlos Sainz</t>
        </is>
      </c>
      <c r="C215" s="11" t="b">
        <v>0</v>
      </c>
      <c r="D215" s="12" t="n">
        <f>COUNTIF(C215:C215,TRUE)/1</f>
        <v>0</v>
      </c>
    </row>
    <row r="216" ht="21" customHeight="1" outlineLevel="1">
      <c r="A216" s="10" t="inlineStr">
        <is>
          <t xml:space="preserve">HLX-11</t>
        </is>
      </c>
      <c r="B216" s="9" t="inlineStr">
        <is>
          <t xml:space="preserve">Liam Lawson</t>
        </is>
      </c>
      <c r="C216" s="11" t="b">
        <v>0</v>
      </c>
      <c r="D216" s="12" t="n">
        <f>COUNTIF(C216:C216,TRUE)/1</f>
        <v>0</v>
      </c>
    </row>
    <row r="217" ht="21" customHeight="1" outlineLevel="1">
      <c r="A217" s="10" t="inlineStr">
        <is>
          <t xml:space="preserve">HLX-12</t>
        </is>
      </c>
      <c r="B217" s="9" t="inlineStr">
        <is>
          <t xml:space="preserve">Arvid Lindblad (RC)</t>
        </is>
      </c>
      <c r="C217" s="11" t="b">
        <v>0</v>
      </c>
      <c r="D217" s="12" t="n">
        <f>COUNTIF(C217:C217,TRUE)/1</f>
        <v>0</v>
      </c>
    </row>
    <row r="218" ht="21" customHeight="1" outlineLevel="1">
      <c r="A218" s="10" t="inlineStr">
        <is>
          <t xml:space="preserve">HLX-13</t>
        </is>
      </c>
      <c r="B218" s="9" t="inlineStr">
        <is>
          <t xml:space="preserve">Fernando Alonso</t>
        </is>
      </c>
      <c r="C218" s="11" t="b">
        <v>0</v>
      </c>
      <c r="D218" s="12" t="n">
        <f>COUNTIF(C218:C218,TRUE)/1</f>
        <v>0</v>
      </c>
    </row>
    <row r="219" ht="21" customHeight="1" outlineLevel="1">
      <c r="A219" s="10" t="inlineStr">
        <is>
          <t xml:space="preserve">HLX-14</t>
        </is>
      </c>
      <c r="B219" s="9" t="inlineStr">
        <is>
          <t xml:space="preserve">Lance Stroll</t>
        </is>
      </c>
      <c r="C219" s="11" t="b">
        <v>0</v>
      </c>
      <c r="D219" s="12" t="n">
        <f>COUNTIF(C219:C219,TRUE)/1</f>
        <v>0</v>
      </c>
    </row>
    <row r="220" ht="21" customHeight="1" outlineLevel="1">
      <c r="A220" s="10" t="inlineStr">
        <is>
          <t xml:space="preserve">HLX-15</t>
        </is>
      </c>
      <c r="B220" s="9" t="inlineStr">
        <is>
          <t xml:space="preserve">Oliver Bearman</t>
        </is>
      </c>
      <c r="C220" s="11" t="b">
        <v>0</v>
      </c>
      <c r="D220" s="12" t="n">
        <f>COUNTIF(C220:C220,TRUE)/1</f>
        <v>0</v>
      </c>
    </row>
    <row r="221" ht="21" customHeight="1" outlineLevel="1">
      <c r="A221" s="10" t="inlineStr">
        <is>
          <t xml:space="preserve">HLX-16</t>
        </is>
      </c>
      <c r="B221" s="9" t="inlineStr">
        <is>
          <t xml:space="preserve">Esteban Ocon</t>
        </is>
      </c>
      <c r="C221" s="11" t="b">
        <v>0</v>
      </c>
      <c r="D221" s="12" t="n">
        <f>COUNTIF(C221:C221,TRUE)/1</f>
        <v>0</v>
      </c>
    </row>
    <row r="222" ht="21" customHeight="1" outlineLevel="1">
      <c r="A222" s="10" t="inlineStr">
        <is>
          <t xml:space="preserve">HLX-17</t>
        </is>
      </c>
      <c r="B222" s="9" t="inlineStr">
        <is>
          <t xml:space="preserve">Nico Hülkenberg</t>
        </is>
      </c>
      <c r="C222" s="11" t="b">
        <v>0</v>
      </c>
      <c r="D222" s="12" t="n">
        <f>COUNTIF(C222:C222,TRUE)/1</f>
        <v>0</v>
      </c>
    </row>
    <row r="223" ht="21" customHeight="1" outlineLevel="1">
      <c r="A223" s="10" t="inlineStr">
        <is>
          <t xml:space="preserve">HLX-18</t>
        </is>
      </c>
      <c r="B223" s="9" t="inlineStr">
        <is>
          <t xml:space="preserve">Gabriel Bortoleto</t>
        </is>
      </c>
      <c r="C223" s="11" t="b">
        <v>0</v>
      </c>
      <c r="D223" s="12" t="n">
        <f>COUNTIF(C223:C223,TRUE)/1</f>
        <v>0</v>
      </c>
    </row>
    <row r="224" ht="21" customHeight="1" outlineLevel="1">
      <c r="A224" s="10" t="inlineStr">
        <is>
          <t xml:space="preserve">HLX-19</t>
        </is>
      </c>
      <c r="B224" s="9" t="inlineStr">
        <is>
          <t xml:space="preserve">Pierre Gasly</t>
        </is>
      </c>
      <c r="C224" s="11" t="b">
        <v>0</v>
      </c>
      <c r="D224" s="12" t="n">
        <f>COUNTIF(C224:C224,TRUE)/1</f>
        <v>0</v>
      </c>
    </row>
    <row r="225" ht="21" customHeight="1" outlineLevel="1">
      <c r="A225" s="10" t="inlineStr">
        <is>
          <t xml:space="preserve">HLX-20</t>
        </is>
      </c>
      <c r="B225" s="9" t="inlineStr">
        <is>
          <t xml:space="preserve">Franco Colapinto</t>
        </is>
      </c>
      <c r="C225" s="11" t="b">
        <v>0</v>
      </c>
      <c r="D225" s="12" t="n">
        <f>COUNTIF(C225:C225,TRUE)/1</f>
        <v>0</v>
      </c>
    </row>
    <row r="226" ht="21" customHeight="1" outlineLevel="1">
      <c r="A226" s="10" t="inlineStr">
        <is>
          <t xml:space="preserve">HLX-21</t>
        </is>
      </c>
      <c r="B226" s="9" t="inlineStr">
        <is>
          <t xml:space="preserve">Sergio Pérez</t>
        </is>
      </c>
      <c r="C226" s="11" t="b">
        <v>0</v>
      </c>
      <c r="D226" s="12" t="n">
        <f>COUNTIF(C226:C226,TRUE)/1</f>
        <v>0</v>
      </c>
    </row>
    <row r="227" ht="21" customHeight="1" outlineLevel="1">
      <c r="A227" s="10" t="inlineStr">
        <is>
          <t xml:space="preserve">HLX-22</t>
        </is>
      </c>
      <c r="B227" s="9" t="inlineStr">
        <is>
          <t xml:space="preserve">Valtteri Bottas</t>
        </is>
      </c>
      <c r="C227" s="11" t="b">
        <v>0</v>
      </c>
      <c r="D227" s="12" t="n">
        <f>COUNTIF(C227:C227,TRUE)/1</f>
        <v>0</v>
      </c>
    </row>
    <row r="228" ht="7" customHeight="1"/>
    <row r="229" ht="27" customHeight="1">
      <c r="A229" s="8" t="inlineStr">
        <is>
          <t xml:space="preserve">ABU DHABI AT NIGHT  ·  22 cartes</t>
        </is>
      </c>
      <c r="D229" s="12" t="n">
        <f>COUNTIF(C230:C251,TRUE)/22</f>
        <v>0</v>
      </c>
    </row>
    <row r="230" ht="21" customHeight="1" outlineLevel="1">
      <c r="A230" s="10" t="inlineStr">
        <is>
          <t xml:space="preserve">ABU-1</t>
        </is>
      </c>
      <c r="B230" s="9" t="inlineStr">
        <is>
          <t xml:space="preserve">Lando Norris</t>
        </is>
      </c>
      <c r="C230" s="11" t="b">
        <v>0</v>
      </c>
      <c r="D230" s="12" t="n">
        <f>COUNTIF(C230:C230,TRUE)/1</f>
        <v>0</v>
      </c>
    </row>
    <row r="231" ht="21" customHeight="1" outlineLevel="1">
      <c r="A231" s="10" t="inlineStr">
        <is>
          <t xml:space="preserve">ABU-2</t>
        </is>
      </c>
      <c r="B231" s="9" t="inlineStr">
        <is>
          <t xml:space="preserve">Oscar Piastri</t>
        </is>
      </c>
      <c r="C231" s="11" t="b">
        <v>0</v>
      </c>
      <c r="D231" s="12" t="n">
        <f>COUNTIF(C231:C231,TRUE)/1</f>
        <v>0</v>
      </c>
    </row>
    <row r="232" ht="21" customHeight="1" outlineLevel="1">
      <c r="A232" s="10" t="inlineStr">
        <is>
          <t xml:space="preserve">ABU-3</t>
        </is>
      </c>
      <c r="B232" s="9" t="inlineStr">
        <is>
          <t xml:space="preserve">George Russell</t>
        </is>
      </c>
      <c r="C232" s="11" t="b">
        <v>0</v>
      </c>
      <c r="D232" s="12" t="n">
        <f>COUNTIF(C232:C232,TRUE)/1</f>
        <v>0</v>
      </c>
    </row>
    <row r="233" ht="21" customHeight="1" outlineLevel="1">
      <c r="A233" s="10" t="inlineStr">
        <is>
          <t xml:space="preserve">ABU-4</t>
        </is>
      </c>
      <c r="B233" s="9" t="inlineStr">
        <is>
          <t xml:space="preserve">Kimi Antonelli</t>
        </is>
      </c>
      <c r="C233" s="11" t="b">
        <v>0</v>
      </c>
      <c r="D233" s="12" t="n">
        <f>COUNTIF(C233:C233,TRUE)/1</f>
        <v>0</v>
      </c>
    </row>
    <row r="234" ht="21" customHeight="1" outlineLevel="1">
      <c r="A234" s="10" t="inlineStr">
        <is>
          <t xml:space="preserve">ABU-5</t>
        </is>
      </c>
      <c r="B234" s="9" t="inlineStr">
        <is>
          <t xml:space="preserve">Max Verstappen</t>
        </is>
      </c>
      <c r="C234" s="11" t="b">
        <v>0</v>
      </c>
      <c r="D234" s="12" t="n">
        <f>COUNTIF(C234:C234,TRUE)/1</f>
        <v>0</v>
      </c>
    </row>
    <row r="235" ht="21" customHeight="1" outlineLevel="1">
      <c r="A235" s="10" t="inlineStr">
        <is>
          <t xml:space="preserve">ABU-6</t>
        </is>
      </c>
      <c r="B235" s="9" t="inlineStr">
        <is>
          <t xml:space="preserve">Isack Hadjar</t>
        </is>
      </c>
      <c r="C235" s="11" t="b">
        <v>0</v>
      </c>
      <c r="D235" s="12" t="n">
        <f>COUNTIF(C235:C235,TRUE)/1</f>
        <v>0</v>
      </c>
    </row>
    <row r="236" ht="21" customHeight="1" outlineLevel="1">
      <c r="A236" s="10" t="inlineStr">
        <is>
          <t xml:space="preserve">ABU-7</t>
        </is>
      </c>
      <c r="B236" s="9" t="inlineStr">
        <is>
          <t xml:space="preserve">Charles Leclerc</t>
        </is>
      </c>
      <c r="C236" s="11" t="b">
        <v>0</v>
      </c>
      <c r="D236" s="12" t="n">
        <f>COUNTIF(C236:C236,TRUE)/1</f>
        <v>0</v>
      </c>
    </row>
    <row r="237" ht="21" customHeight="1" outlineLevel="1">
      <c r="A237" s="10" t="inlineStr">
        <is>
          <t xml:space="preserve">ABU-8</t>
        </is>
      </c>
      <c r="B237" s="9" t="inlineStr">
        <is>
          <t xml:space="preserve">Lewis Hamilton</t>
        </is>
      </c>
      <c r="C237" s="11" t="b">
        <v>0</v>
      </c>
      <c r="D237" s="12" t="n">
        <f>COUNTIF(C237:C237,TRUE)/1</f>
        <v>0</v>
      </c>
    </row>
    <row r="238" ht="21" customHeight="1" outlineLevel="1">
      <c r="A238" s="10" t="inlineStr">
        <is>
          <t xml:space="preserve">ABU-9</t>
        </is>
      </c>
      <c r="B238" s="9" t="inlineStr">
        <is>
          <t xml:space="preserve">Alex Albon</t>
        </is>
      </c>
      <c r="C238" s="11" t="b">
        <v>0</v>
      </c>
      <c r="D238" s="12" t="n">
        <f>COUNTIF(C238:C238,TRUE)/1</f>
        <v>0</v>
      </c>
    </row>
    <row r="239" ht="21" customHeight="1" outlineLevel="1">
      <c r="A239" s="10" t="inlineStr">
        <is>
          <t xml:space="preserve">ABU-10</t>
        </is>
      </c>
      <c r="B239" s="9" t="inlineStr">
        <is>
          <t xml:space="preserve">Carlos Sainz</t>
        </is>
      </c>
      <c r="C239" s="11" t="b">
        <v>0</v>
      </c>
      <c r="D239" s="12" t="n">
        <f>COUNTIF(C239:C239,TRUE)/1</f>
        <v>0</v>
      </c>
    </row>
    <row r="240" ht="21" customHeight="1" outlineLevel="1">
      <c r="A240" s="10" t="inlineStr">
        <is>
          <t xml:space="preserve">ABU-11</t>
        </is>
      </c>
      <c r="B240" s="9" t="inlineStr">
        <is>
          <t xml:space="preserve">Liam Lawson</t>
        </is>
      </c>
      <c r="C240" s="11" t="b">
        <v>0</v>
      </c>
      <c r="D240" s="12" t="n">
        <f>COUNTIF(C240:C240,TRUE)/1</f>
        <v>0</v>
      </c>
    </row>
    <row r="241" ht="21" customHeight="1" outlineLevel="1">
      <c r="A241" s="10" t="inlineStr">
        <is>
          <t xml:space="preserve">ABU-12</t>
        </is>
      </c>
      <c r="B241" s="9" t="inlineStr">
        <is>
          <t xml:space="preserve">Arvid Lindblad (RC)</t>
        </is>
      </c>
      <c r="C241" s="11" t="b">
        <v>0</v>
      </c>
      <c r="D241" s="12" t="n">
        <f>COUNTIF(C241:C241,TRUE)/1</f>
        <v>0</v>
      </c>
    </row>
    <row r="242" ht="21" customHeight="1" outlineLevel="1">
      <c r="A242" s="10" t="inlineStr">
        <is>
          <t xml:space="preserve">ABU-13</t>
        </is>
      </c>
      <c r="B242" s="9" t="inlineStr">
        <is>
          <t xml:space="preserve">Fernando Alonso</t>
        </is>
      </c>
      <c r="C242" s="11" t="b">
        <v>0</v>
      </c>
      <c r="D242" s="12" t="n">
        <f>COUNTIF(C242:C242,TRUE)/1</f>
        <v>0</v>
      </c>
    </row>
    <row r="243" ht="21" customHeight="1" outlineLevel="1">
      <c r="A243" s="10" t="inlineStr">
        <is>
          <t xml:space="preserve">ABU-14</t>
        </is>
      </c>
      <c r="B243" s="9" t="inlineStr">
        <is>
          <t xml:space="preserve">Lance Stroll</t>
        </is>
      </c>
      <c r="C243" s="11" t="b">
        <v>0</v>
      </c>
      <c r="D243" s="12" t="n">
        <f>COUNTIF(C243:C243,TRUE)/1</f>
        <v>0</v>
      </c>
    </row>
    <row r="244" ht="21" customHeight="1" outlineLevel="1">
      <c r="A244" s="10" t="inlineStr">
        <is>
          <t xml:space="preserve">ABU-15</t>
        </is>
      </c>
      <c r="B244" s="9" t="inlineStr">
        <is>
          <t xml:space="preserve">Oliver Bearman</t>
        </is>
      </c>
      <c r="C244" s="11" t="b">
        <v>0</v>
      </c>
      <c r="D244" s="12" t="n">
        <f>COUNTIF(C244:C244,TRUE)/1</f>
        <v>0</v>
      </c>
    </row>
    <row r="245" ht="21" customHeight="1" outlineLevel="1">
      <c r="A245" s="10" t="inlineStr">
        <is>
          <t xml:space="preserve">ABU-16</t>
        </is>
      </c>
      <c r="B245" s="9" t="inlineStr">
        <is>
          <t xml:space="preserve">Esteban Ocon</t>
        </is>
      </c>
      <c r="C245" s="11" t="b">
        <v>0</v>
      </c>
      <c r="D245" s="12" t="n">
        <f>COUNTIF(C245:C245,TRUE)/1</f>
        <v>0</v>
      </c>
    </row>
    <row r="246" ht="21" customHeight="1" outlineLevel="1">
      <c r="A246" s="10" t="inlineStr">
        <is>
          <t xml:space="preserve">ABU-17</t>
        </is>
      </c>
      <c r="B246" s="9" t="inlineStr">
        <is>
          <t xml:space="preserve">Nico Hülkenberg</t>
        </is>
      </c>
      <c r="C246" s="11" t="b">
        <v>0</v>
      </c>
      <c r="D246" s="12" t="n">
        <f>COUNTIF(C246:C246,TRUE)/1</f>
        <v>0</v>
      </c>
    </row>
    <row r="247" ht="21" customHeight="1" outlineLevel="1">
      <c r="A247" s="10" t="inlineStr">
        <is>
          <t xml:space="preserve">ABU-18</t>
        </is>
      </c>
      <c r="B247" s="9" t="inlineStr">
        <is>
          <t xml:space="preserve">Gabriel Bortoleto</t>
        </is>
      </c>
      <c r="C247" s="11" t="b">
        <v>0</v>
      </c>
      <c r="D247" s="12" t="n">
        <f>COUNTIF(C247:C247,TRUE)/1</f>
        <v>0</v>
      </c>
    </row>
    <row r="248" ht="21" customHeight="1" outlineLevel="1">
      <c r="A248" s="10" t="inlineStr">
        <is>
          <t xml:space="preserve">ABU-19</t>
        </is>
      </c>
      <c r="B248" s="9" t="inlineStr">
        <is>
          <t xml:space="preserve">Pierre Gasly</t>
        </is>
      </c>
      <c r="C248" s="11" t="b">
        <v>0</v>
      </c>
      <c r="D248" s="12" t="n">
        <f>COUNTIF(C248:C248,TRUE)/1</f>
        <v>0</v>
      </c>
    </row>
    <row r="249" ht="21" customHeight="1" outlineLevel="1">
      <c r="A249" s="10" t="inlineStr">
        <is>
          <t xml:space="preserve">ABU-20</t>
        </is>
      </c>
      <c r="B249" s="9" t="inlineStr">
        <is>
          <t xml:space="preserve">Franco Colapinto</t>
        </is>
      </c>
      <c r="C249" s="11" t="b">
        <v>0</v>
      </c>
      <c r="D249" s="12" t="n">
        <f>COUNTIF(C249:C249,TRUE)/1</f>
        <v>0</v>
      </c>
    </row>
    <row r="250" ht="21" customHeight="1" outlineLevel="1">
      <c r="A250" s="10" t="inlineStr">
        <is>
          <t xml:space="preserve">ABU-21</t>
        </is>
      </c>
      <c r="B250" s="9" t="inlineStr">
        <is>
          <t xml:space="preserve">Sergio Pérez</t>
        </is>
      </c>
      <c r="C250" s="11" t="b">
        <v>0</v>
      </c>
      <c r="D250" s="12" t="n">
        <f>COUNTIF(C250:C250,TRUE)/1</f>
        <v>0</v>
      </c>
    </row>
    <row r="251" ht="21" customHeight="1" outlineLevel="1">
      <c r="A251" s="10" t="inlineStr">
        <is>
          <t xml:space="preserve">ABU-22</t>
        </is>
      </c>
      <c r="B251" s="9" t="inlineStr">
        <is>
          <t xml:space="preserve">Valtteri Bottas</t>
        </is>
      </c>
      <c r="C251" s="11" t="b">
        <v>0</v>
      </c>
      <c r="D251" s="12" t="n">
        <f>COUNTIF(C251:C251,TRUE)/1</f>
        <v>0</v>
      </c>
    </row>
    <row r="252" ht="7" customHeight="1"/>
    <row r="253" ht="27" customHeight="1">
      <c r="A253" s="8" t="inlineStr">
        <is>
          <t xml:space="preserve">CHROME ANIME  ·  9 cartes</t>
        </is>
      </c>
      <c r="D253" s="12" t="n">
        <f>COUNTIF(C254:C262,TRUE)/9</f>
        <v>0</v>
      </c>
    </row>
    <row r="254" ht="21" customHeight="1" outlineLevel="1">
      <c r="A254" s="10" t="inlineStr">
        <is>
          <t xml:space="preserve">F1-1</t>
        </is>
      </c>
      <c r="B254" s="9" t="inlineStr">
        <is>
          <t xml:space="preserve">Lando Norris</t>
        </is>
      </c>
      <c r="C254" s="11" t="b">
        <v>0</v>
      </c>
      <c r="D254" s="12" t="n">
        <f>COUNTIF(C254:C254,TRUE)/1</f>
        <v>0</v>
      </c>
    </row>
    <row r="255" ht="21" customHeight="1" outlineLevel="1">
      <c r="A255" s="10" t="inlineStr">
        <is>
          <t xml:space="preserve">F1-2</t>
        </is>
      </c>
      <c r="B255" s="9" t="inlineStr">
        <is>
          <t xml:space="preserve">Oscar Piastri</t>
        </is>
      </c>
      <c r="C255" s="11" t="b">
        <v>0</v>
      </c>
      <c r="D255" s="12" t="n">
        <f>COUNTIF(C255:C255,TRUE)/1</f>
        <v>0</v>
      </c>
    </row>
    <row r="256" ht="21" customHeight="1" outlineLevel="1">
      <c r="A256" s="10" t="inlineStr">
        <is>
          <t xml:space="preserve">F1-3</t>
        </is>
      </c>
      <c r="B256" s="9" t="inlineStr">
        <is>
          <t xml:space="preserve">George Russell</t>
        </is>
      </c>
      <c r="C256" s="11" t="b">
        <v>0</v>
      </c>
      <c r="D256" s="12" t="n">
        <f>COUNTIF(C256:C256,TRUE)/1</f>
        <v>0</v>
      </c>
    </row>
    <row r="257" ht="21" customHeight="1" outlineLevel="1">
      <c r="A257" s="10" t="inlineStr">
        <is>
          <t xml:space="preserve">F1-4</t>
        </is>
      </c>
      <c r="B257" s="9" t="inlineStr">
        <is>
          <t xml:space="preserve">Kimi Antonelli</t>
        </is>
      </c>
      <c r="C257" s="11" t="b">
        <v>0</v>
      </c>
      <c r="D257" s="12" t="n">
        <f>COUNTIF(C257:C257,TRUE)/1</f>
        <v>0</v>
      </c>
    </row>
    <row r="258" ht="21" customHeight="1" outlineLevel="1">
      <c r="A258" s="10" t="inlineStr">
        <is>
          <t xml:space="preserve">F1-5</t>
        </is>
      </c>
      <c r="B258" s="9" t="inlineStr">
        <is>
          <t xml:space="preserve">Carlos Sainz</t>
        </is>
      </c>
      <c r="C258" s="11" t="b">
        <v>0</v>
      </c>
      <c r="D258" s="12" t="n">
        <f>COUNTIF(C258:C258,TRUE)/1</f>
        <v>0</v>
      </c>
    </row>
    <row r="259" ht="21" customHeight="1" outlineLevel="1">
      <c r="A259" s="10" t="inlineStr">
        <is>
          <t xml:space="preserve">F1-6</t>
        </is>
      </c>
      <c r="B259" s="9" t="inlineStr">
        <is>
          <t xml:space="preserve">Arvid Lindblad (RC)</t>
        </is>
      </c>
      <c r="C259" s="11" t="b">
        <v>0</v>
      </c>
      <c r="D259" s="12" t="n">
        <f>COUNTIF(C259:C259,TRUE)/1</f>
        <v>0</v>
      </c>
    </row>
    <row r="260" ht="21" customHeight="1" outlineLevel="1">
      <c r="A260" s="10" t="inlineStr">
        <is>
          <t xml:space="preserve">F1-7</t>
        </is>
      </c>
      <c r="B260" s="9" t="inlineStr">
        <is>
          <t xml:space="preserve">Fernando Alonso</t>
        </is>
      </c>
      <c r="C260" s="11" t="b">
        <v>0</v>
      </c>
      <c r="D260" s="12" t="n">
        <f>COUNTIF(C260:C260,TRUE)/1</f>
        <v>0</v>
      </c>
    </row>
    <row r="261" ht="21" customHeight="1" outlineLevel="1">
      <c r="A261" s="10" t="inlineStr">
        <is>
          <t xml:space="preserve">F1-8</t>
        </is>
      </c>
      <c r="B261" s="9" t="inlineStr">
        <is>
          <t xml:space="preserve">Oliver Bearman</t>
        </is>
      </c>
      <c r="C261" s="11" t="b">
        <v>0</v>
      </c>
      <c r="D261" s="12" t="n">
        <f>COUNTIF(C261:C261,TRUE)/1</f>
        <v>0</v>
      </c>
    </row>
    <row r="262" ht="21" customHeight="1" outlineLevel="1">
      <c r="A262" s="10" t="inlineStr">
        <is>
          <t xml:space="preserve">F1-9</t>
        </is>
      </c>
      <c r="B262" s="9" t="inlineStr">
        <is>
          <t xml:space="preserve">Franco Colapinto</t>
        </is>
      </c>
      <c r="C262" s="11" t="b">
        <v>0</v>
      </c>
      <c r="D262" s="12" t="n">
        <f>COUNTIF(C262:C262,TRUE)/1</f>
        <v>0</v>
      </c>
    </row>
    <row r="263" ht="7" customHeight="1"/>
    <row r="264" ht="27" customHeight="1">
      <c r="A264" s="8" t="inlineStr">
        <is>
          <t xml:space="preserve">ART DU GRAND PRIX  ·  5 cartes</t>
        </is>
      </c>
      <c r="D264" s="12" t="n">
        <f>COUNTIF(C265:C269,TRUE)/5</f>
        <v>0</v>
      </c>
    </row>
    <row r="265" ht="21" customHeight="1" outlineLevel="1">
      <c r="A265" s="10" t="inlineStr">
        <is>
          <t xml:space="preserve">ADGP-JP</t>
        </is>
      </c>
      <c r="B265" s="9" t="inlineStr">
        <is>
          <t xml:space="preserve">FORMULA 1 JAPANESE GRAND PRIX 2025</t>
        </is>
      </c>
      <c r="C265" s="11" t="b">
        <v>0</v>
      </c>
      <c r="D265" s="12" t="n">
        <f>COUNTIF(C265:C265,TRUE)/1</f>
        <v>0</v>
      </c>
    </row>
    <row r="266" ht="21" customHeight="1" outlineLevel="1">
      <c r="A266" s="10" t="inlineStr">
        <is>
          <t xml:space="preserve">ADGP-ER</t>
        </is>
      </c>
      <c r="B266" s="9" t="inlineStr">
        <is>
          <t xml:space="preserve">FORMULA 1 GRAN PREMIO DELL’EMILIA-ROMAGNA 2025</t>
        </is>
      </c>
      <c r="C266" s="11" t="b">
        <v>0</v>
      </c>
      <c r="D266" s="12" t="n">
        <f>COUNTIF(C266:C266,TRUE)/1</f>
        <v>0</v>
      </c>
    </row>
    <row r="267" ht="21" customHeight="1" outlineLevel="1">
      <c r="A267" s="10" t="inlineStr">
        <is>
          <t xml:space="preserve">ADGP-SS</t>
        </is>
      </c>
      <c r="B267" s="9" t="inlineStr">
        <is>
          <t xml:space="preserve">FORMULA 1 BRITISH GRAND PRIX 2025</t>
        </is>
      </c>
      <c r="C267" s="11" t="b">
        <v>0</v>
      </c>
      <c r="D267" s="12" t="n">
        <f>COUNTIF(C267:C267,TRUE)/1</f>
        <v>0</v>
      </c>
    </row>
    <row r="268" ht="21" customHeight="1" outlineLevel="1">
      <c r="A268" s="10" t="inlineStr">
        <is>
          <t xml:space="preserve">ADGP-US</t>
        </is>
      </c>
      <c r="B268" s="9" t="inlineStr">
        <is>
          <t xml:space="preserve">FORMULA 1 UNITED STATES GRAND PRIX 2025</t>
        </is>
      </c>
      <c r="C268" s="11" t="b">
        <v>0</v>
      </c>
      <c r="D268" s="12" t="n">
        <f>COUNTIF(C268:C268,TRUE)/1</f>
        <v>0</v>
      </c>
    </row>
    <row r="269" ht="21" customHeight="1" outlineLevel="1">
      <c r="A269" s="10" t="inlineStr">
        <is>
          <t xml:space="preserve">ADGP-LV</t>
        </is>
      </c>
      <c r="B269" s="9" t="inlineStr">
        <is>
          <t xml:space="preserve">FORMULA 1 LAS VEGAS GRAND PRIX 2025</t>
        </is>
      </c>
      <c r="C269" s="11" t="b">
        <v>0</v>
      </c>
      <c r="D269" s="12" t="n">
        <f>COUNTIF(C269:C269,TRUE)/1</f>
        <v>0</v>
      </c>
    </row>
    <row r="270" ht="7" customHeight="1"/>
    <row r="271" ht="27" customHeight="1">
      <c r="A271" s="8" t="inlineStr">
        <is>
          <t xml:space="preserve">THE GRAIL  ·  3 cartes</t>
        </is>
      </c>
      <c r="D271" s="12" t="n">
        <f>COUNTIF(C272:C274,TRUE)/3</f>
        <v>0</v>
      </c>
    </row>
    <row r="272" ht="21" customHeight="1" outlineLevel="1">
      <c r="A272" s="10" t="inlineStr">
        <is>
          <t xml:space="preserve">1</t>
        </is>
      </c>
      <c r="B272" s="9" t="inlineStr">
        <is>
          <t xml:space="preserve">Lando Norris</t>
        </is>
      </c>
      <c r="C272" s="11" t="b">
        <v>0</v>
      </c>
      <c r="D272" s="12" t="n">
        <f>COUNTIF(C272:C272,TRUE)/1</f>
        <v>0</v>
      </c>
    </row>
    <row r="273" ht="21" customHeight="1" outlineLevel="1">
      <c r="A273" s="10" t="inlineStr">
        <is>
          <t xml:space="preserve">4</t>
        </is>
      </c>
      <c r="B273" s="9" t="inlineStr">
        <is>
          <t xml:space="preserve">Max Verstappen</t>
        </is>
      </c>
      <c r="C273" s="11" t="b">
        <v>0</v>
      </c>
      <c r="D273" s="12" t="n">
        <f>COUNTIF(C273:C273,TRUE)/1</f>
        <v>0</v>
      </c>
    </row>
    <row r="274" ht="21" customHeight="1" outlineLevel="1">
      <c r="A274" s="10" t="inlineStr">
        <is>
          <t xml:space="preserve">7</t>
        </is>
      </c>
      <c r="B274" s="9" t="inlineStr">
        <is>
          <t xml:space="preserve">Oscar Piastri</t>
        </is>
      </c>
      <c r="C274" s="11" t="b">
        <v>0</v>
      </c>
      <c r="D274" s="12" t="n">
        <f>COUNTIF(C274:C274,TRUE)/1</f>
        <v>0</v>
      </c>
    </row>
    <row r="275" ht="7" customHeight="1"/>
  </sheetData>
  <mergeCells count="18">
    <mergeCell ref="A1:D1"/>
    <mergeCell ref="A2:D2"/>
    <mergeCell ref="A3:D3"/>
    <mergeCell ref="A5:C5"/>
    <mergeCell ref="A29:C29"/>
    <mergeCell ref="A53:C53"/>
    <mergeCell ref="A77:C77"/>
    <mergeCell ref="A89:C89"/>
    <mergeCell ref="A113:C113"/>
    <mergeCell ref="A140:C140"/>
    <mergeCell ref="A167:C167"/>
    <mergeCell ref="A172:C172"/>
    <mergeCell ref="A184:C184"/>
    <mergeCell ref="A205:C205"/>
    <mergeCell ref="A229:C229"/>
    <mergeCell ref="A253:C253"/>
    <mergeCell ref="A264:C264"/>
    <mergeCell ref="A271:C271"/>
  </mergeCells>
  <dataValidations count="241">
    <dataValidation sqref="C6"/>
    <dataValidation sqref="C7"/>
    <dataValidation sqref="C8"/>
    <dataValidation sqref="C9"/>
    <dataValidation sqref="C10"/>
    <dataValidation sqref="C11"/>
    <dataValidation sqref="C12"/>
    <dataValidation sqref="C13"/>
    <dataValidation sqref="C14"/>
    <dataValidation sqref="C15"/>
    <dataValidation sqref="C16"/>
    <dataValidation sqref="C17"/>
    <dataValidation sqref="C18"/>
    <dataValidation sqref="C19"/>
    <dataValidation sqref="C20"/>
    <dataValidation sqref="C21"/>
    <dataValidation sqref="C22"/>
    <dataValidation sqref="C23"/>
    <dataValidation sqref="C24"/>
    <dataValidation sqref="C25"/>
    <dataValidation sqref="C26"/>
    <dataValidation sqref="C27"/>
    <dataValidation sqref="C30"/>
    <dataValidation sqref="C31"/>
    <dataValidation sqref="C32"/>
    <dataValidation sqref="C33"/>
    <dataValidation sqref="C34"/>
    <dataValidation sqref="C35"/>
    <dataValidation sqref="C36"/>
    <dataValidation sqref="C37"/>
    <dataValidation sqref="C38"/>
    <dataValidation sqref="C39"/>
    <dataValidation sqref="C40"/>
    <dataValidation sqref="C41"/>
    <dataValidation sqref="C42"/>
    <dataValidation sqref="C43"/>
    <dataValidation sqref="C44"/>
    <dataValidation sqref="C45"/>
    <dataValidation sqref="C46"/>
    <dataValidation sqref="C47"/>
    <dataValidation sqref="C48"/>
    <dataValidation sqref="C49"/>
    <dataValidation sqref="C50"/>
    <dataValidation sqref="C51"/>
    <dataValidation sqref="C54"/>
    <dataValidation sqref="C55"/>
    <dataValidation sqref="C56"/>
    <dataValidation sqref="C57"/>
    <dataValidation sqref="C58"/>
    <dataValidation sqref="C59"/>
    <dataValidation sqref="C60"/>
    <dataValidation sqref="C61"/>
    <dataValidation sqref="C62"/>
    <dataValidation sqref="C63"/>
    <dataValidation sqref="C64"/>
    <dataValidation sqref="C65"/>
    <dataValidation sqref="C66"/>
    <dataValidation sqref="C67"/>
    <dataValidation sqref="C68"/>
    <dataValidation sqref="C69"/>
    <dataValidation sqref="C70"/>
    <dataValidation sqref="C71"/>
    <dataValidation sqref="C72"/>
    <dataValidation sqref="C73"/>
    <dataValidation sqref="C74"/>
    <dataValidation sqref="C75"/>
    <dataValidation sqref="C78"/>
    <dataValidation sqref="C79"/>
    <dataValidation sqref="C80"/>
    <dataValidation sqref="C81"/>
    <dataValidation sqref="C82"/>
    <dataValidation sqref="C83"/>
    <dataValidation sqref="C84"/>
    <dataValidation sqref="C85"/>
    <dataValidation sqref="C86"/>
    <dataValidation sqref="C87"/>
    <dataValidation sqref="C90"/>
    <dataValidation sqref="C91"/>
    <dataValidation sqref="C92"/>
    <dataValidation sqref="C93"/>
    <dataValidation sqref="C94"/>
    <dataValidation sqref="C95"/>
    <dataValidation sqref="C96"/>
    <dataValidation sqref="C97"/>
    <dataValidation sqref="C98"/>
    <dataValidation sqref="C99"/>
    <dataValidation sqref="C100"/>
    <dataValidation sqref="C101"/>
    <dataValidation sqref="C102"/>
    <dataValidation sqref="C103"/>
    <dataValidation sqref="C104"/>
    <dataValidation sqref="C105"/>
    <dataValidation sqref="C106"/>
    <dataValidation sqref="C107"/>
    <dataValidation sqref="C108"/>
    <dataValidation sqref="C109"/>
    <dataValidation sqref="C110"/>
    <dataValidation sqref="C111"/>
    <dataValidation sqref="C114"/>
    <dataValidation sqref="C115"/>
    <dataValidation sqref="C116"/>
    <dataValidation sqref="C117"/>
    <dataValidation sqref="C118"/>
    <dataValidation sqref="C119"/>
    <dataValidation sqref="C120"/>
    <dataValidation sqref="C121"/>
    <dataValidation sqref="C122"/>
    <dataValidation sqref="C123"/>
    <dataValidation sqref="C124"/>
    <dataValidation sqref="C125"/>
    <dataValidation sqref="C126"/>
    <dataValidation sqref="C127"/>
    <dataValidation sqref="C128"/>
    <dataValidation sqref="C129"/>
    <dataValidation sqref="C130"/>
    <dataValidation sqref="C131"/>
    <dataValidation sqref="C132"/>
    <dataValidation sqref="C133"/>
    <dataValidation sqref="C134"/>
    <dataValidation sqref="C135"/>
    <dataValidation sqref="C136"/>
    <dataValidation sqref="C137"/>
    <dataValidation sqref="C138"/>
    <dataValidation sqref="C141"/>
    <dataValidation sqref="C142"/>
    <dataValidation sqref="C143"/>
    <dataValidation sqref="C144"/>
    <dataValidation sqref="C145"/>
    <dataValidation sqref="C146"/>
    <dataValidation sqref="C147"/>
    <dataValidation sqref="C148"/>
    <dataValidation sqref="C149"/>
    <dataValidation sqref="C150"/>
    <dataValidation sqref="C151"/>
    <dataValidation sqref="C152"/>
    <dataValidation sqref="C153"/>
    <dataValidation sqref="C154"/>
    <dataValidation sqref="C155"/>
    <dataValidation sqref="C156"/>
    <dataValidation sqref="C157"/>
    <dataValidation sqref="C158"/>
    <dataValidation sqref="C159"/>
    <dataValidation sqref="C160"/>
    <dataValidation sqref="C161"/>
    <dataValidation sqref="C162"/>
    <dataValidation sqref="C163"/>
    <dataValidation sqref="C164"/>
    <dataValidation sqref="C165"/>
    <dataValidation sqref="C168"/>
    <dataValidation sqref="C169"/>
    <dataValidation sqref="C170"/>
    <dataValidation sqref="C173"/>
    <dataValidation sqref="C174"/>
    <dataValidation sqref="C175"/>
    <dataValidation sqref="C176"/>
    <dataValidation sqref="C177"/>
    <dataValidation sqref="C178"/>
    <dataValidation sqref="C179"/>
    <dataValidation sqref="C180"/>
    <dataValidation sqref="C181"/>
    <dataValidation sqref="C182"/>
    <dataValidation sqref="C185"/>
    <dataValidation sqref="C186"/>
    <dataValidation sqref="C187"/>
    <dataValidation sqref="C188"/>
    <dataValidation sqref="C189"/>
    <dataValidation sqref="C190"/>
    <dataValidation sqref="C191"/>
    <dataValidation sqref="C192"/>
    <dataValidation sqref="C193"/>
    <dataValidation sqref="C194"/>
    <dataValidation sqref="C195"/>
    <dataValidation sqref="C196"/>
    <dataValidation sqref="C197"/>
    <dataValidation sqref="C198"/>
    <dataValidation sqref="C199"/>
    <dataValidation sqref="C200"/>
    <dataValidation sqref="C201"/>
    <dataValidation sqref="C202"/>
    <dataValidation sqref="C203"/>
    <dataValidation sqref="C206"/>
    <dataValidation sqref="C207"/>
    <dataValidation sqref="C208"/>
    <dataValidation sqref="C209"/>
    <dataValidation sqref="C210"/>
    <dataValidation sqref="C211"/>
    <dataValidation sqref="C212"/>
    <dataValidation sqref="C213"/>
    <dataValidation sqref="C214"/>
    <dataValidation sqref="C215"/>
    <dataValidation sqref="C216"/>
    <dataValidation sqref="C217"/>
    <dataValidation sqref="C218"/>
    <dataValidation sqref="C219"/>
    <dataValidation sqref="C220"/>
    <dataValidation sqref="C221"/>
    <dataValidation sqref="C222"/>
    <dataValidation sqref="C223"/>
    <dataValidation sqref="C224"/>
    <dataValidation sqref="C225"/>
    <dataValidation sqref="C226"/>
    <dataValidation sqref="C227"/>
    <dataValidation sqref="C230"/>
    <dataValidation sqref="C231"/>
    <dataValidation sqref="C232"/>
    <dataValidation sqref="C233"/>
    <dataValidation sqref="C234"/>
    <dataValidation sqref="C235"/>
    <dataValidation sqref="C236"/>
    <dataValidation sqref="C237"/>
    <dataValidation sqref="C238"/>
    <dataValidation sqref="C239"/>
    <dataValidation sqref="C240"/>
    <dataValidation sqref="C241"/>
    <dataValidation sqref="C242"/>
    <dataValidation sqref="C243"/>
    <dataValidation sqref="C244"/>
    <dataValidation sqref="C245"/>
    <dataValidation sqref="C246"/>
    <dataValidation sqref="C247"/>
    <dataValidation sqref="C248"/>
    <dataValidation sqref="C249"/>
    <dataValidation sqref="C250"/>
    <dataValidation sqref="C251"/>
    <dataValidation sqref="C254"/>
    <dataValidation sqref="C255"/>
    <dataValidation sqref="C256"/>
    <dataValidation sqref="C257"/>
    <dataValidation sqref="C258"/>
    <dataValidation sqref="C259"/>
    <dataValidation sqref="C260"/>
    <dataValidation sqref="C261"/>
    <dataValidation sqref="C262"/>
    <dataValidation sqref="C265"/>
    <dataValidation sqref="C266"/>
    <dataValidation sqref="C267"/>
    <dataValidation sqref="C268"/>
    <dataValidation sqref="C269"/>
    <dataValidation sqref="C272"/>
    <dataValidation sqref="C273"/>
    <dataValidation sqref="C274"/>
  </dataValidations>
  <pageMargins left="0.35" right="0.35" top="0.5" bottom="0.5" header="0.2" footer="0.2"/>
</worksheet>
</file>

<file path=xl/worksheets/sheet4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11" customWidth="1"/>
    <col min="4" max="4" width="14" customWidth="1"/>
  </cols>
  <sheetData>
    <row r="1" ht="36" customHeight="1">
      <c r="A1" s="1" t="inlineStr">
        <is>
          <t xml:space="preserve">Topps Chrome F1 2026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Standard</t>
        </is>
      </c>
      <c r="D4" s="7" t="inlineStr">
        <is>
          <t xml:space="preserve">Progression</t>
        </is>
      </c>
    </row>
    <row r="5" ht="27" customHeight="1">
      <c r="A5" s="8" t="inlineStr">
        <is>
          <t xml:space="preserve">SET DE BASE  ·  91 cartes</t>
        </is>
      </c>
      <c r="D5" s="12" t="n">
        <f>COUNTIF(C6:C96,TRUE)/91</f>
        <v>0</v>
      </c>
    </row>
    <row r="6" ht="21" customHeight="1" outlineLevel="1">
      <c r="A6" s="10" t="inlineStr">
        <is>
          <t xml:space="preserve">CAC-LN</t>
        </is>
      </c>
      <c r="B6" s="9" t="inlineStr">
        <is>
          <t xml:space="preserve">Lando Norris</t>
        </is>
      </c>
      <c r="C6" s="11" t="b">
        <v>0</v>
      </c>
      <c r="D6" s="12" t="n">
        <f>COUNTIF(C6:C6,TRUE)/1</f>
        <v>0</v>
      </c>
    </row>
    <row r="7" ht="21" customHeight="1" outlineLevel="1">
      <c r="A7" s="10" t="inlineStr">
        <is>
          <t xml:space="preserve">CAC-OP</t>
        </is>
      </c>
      <c r="B7" s="9" t="inlineStr">
        <is>
          <t xml:space="preserve">Oscar Piastri</t>
        </is>
      </c>
      <c r="C7" s="11" t="b">
        <v>0</v>
      </c>
      <c r="D7" s="12" t="n">
        <f>COUNTIF(C7:C7,TRUE)/1</f>
        <v>0</v>
      </c>
    </row>
    <row r="8" ht="21" customHeight="1" outlineLevel="1">
      <c r="A8" s="10" t="inlineStr">
        <is>
          <t xml:space="preserve">CAC-GR</t>
        </is>
      </c>
      <c r="B8" s="9" t="inlineStr">
        <is>
          <t xml:space="preserve">George Russell</t>
        </is>
      </c>
      <c r="C8" s="11" t="b">
        <v>0</v>
      </c>
      <c r="D8" s="12" t="n">
        <f>COUNTIF(C8:C8,TRUE)/1</f>
        <v>0</v>
      </c>
    </row>
    <row r="9" ht="21" customHeight="1" outlineLevel="1">
      <c r="A9" s="10" t="inlineStr">
        <is>
          <t xml:space="preserve">CAC-KA</t>
        </is>
      </c>
      <c r="B9" s="9" t="inlineStr">
        <is>
          <t xml:space="preserve">Kimi Antonelli</t>
        </is>
      </c>
      <c r="C9" s="11" t="b">
        <v>0</v>
      </c>
      <c r="D9" s="12" t="n">
        <f>COUNTIF(C9:C9,TRUE)/1</f>
        <v>0</v>
      </c>
    </row>
    <row r="10" ht="21" customHeight="1" outlineLevel="1">
      <c r="A10" s="10" t="inlineStr">
        <is>
          <t xml:space="preserve">CAC-MV</t>
        </is>
      </c>
      <c r="B10" s="9" t="inlineStr">
        <is>
          <t xml:space="preserve">Max Verstappen</t>
        </is>
      </c>
      <c r="C10" s="11" t="b">
        <v>0</v>
      </c>
      <c r="D10" s="12" t="n">
        <f>COUNTIF(C10:C10,TRUE)/1</f>
        <v>0</v>
      </c>
    </row>
    <row r="11" ht="21" customHeight="1" outlineLevel="1">
      <c r="A11" s="10" t="inlineStr">
        <is>
          <t xml:space="preserve">CAC-IH</t>
        </is>
      </c>
      <c r="B11" s="9" t="inlineStr">
        <is>
          <t xml:space="preserve">Isack Hadjar</t>
        </is>
      </c>
      <c r="C11" s="11" t="b">
        <v>0</v>
      </c>
      <c r="D11" s="12" t="n">
        <f>COUNTIF(C11:C11,TRUE)/1</f>
        <v>0</v>
      </c>
    </row>
    <row r="12" ht="21" customHeight="1" outlineLevel="1">
      <c r="A12" s="10" t="inlineStr">
        <is>
          <t xml:space="preserve">CAC-CL</t>
        </is>
      </c>
      <c r="B12" s="9" t="inlineStr">
        <is>
          <t xml:space="preserve">Charles Leclerc</t>
        </is>
      </c>
      <c r="C12" s="11" t="b">
        <v>0</v>
      </c>
      <c r="D12" s="12" t="n">
        <f>COUNTIF(C12:C12,TRUE)/1</f>
        <v>0</v>
      </c>
    </row>
    <row r="13" ht="21" customHeight="1" outlineLevel="1">
      <c r="A13" s="10" t="inlineStr">
        <is>
          <t xml:space="preserve">CAC-LH</t>
        </is>
      </c>
      <c r="B13" s="9" t="inlineStr">
        <is>
          <t xml:space="preserve">Lewis Hamilton</t>
        </is>
      </c>
      <c r="C13" s="11" t="b">
        <v>0</v>
      </c>
      <c r="D13" s="12" t="n">
        <f>COUNTIF(C13:C13,TRUE)/1</f>
        <v>0</v>
      </c>
    </row>
    <row r="14" ht="21" customHeight="1" outlineLevel="1">
      <c r="A14" s="10" t="inlineStr">
        <is>
          <t xml:space="preserve">CAC-AA</t>
        </is>
      </c>
      <c r="B14" s="9" t="inlineStr">
        <is>
          <t xml:space="preserve">Alex Albon</t>
        </is>
      </c>
      <c r="C14" s="11" t="b">
        <v>0</v>
      </c>
      <c r="D14" s="12" t="n">
        <f>COUNTIF(C14:C14,TRUE)/1</f>
        <v>0</v>
      </c>
    </row>
    <row r="15" ht="21" customHeight="1" outlineLevel="1">
      <c r="A15" s="10" t="inlineStr">
        <is>
          <t xml:space="preserve">CAC-CS</t>
        </is>
      </c>
      <c r="B15" s="9" t="inlineStr">
        <is>
          <t xml:space="preserve">Carlos Sainz</t>
        </is>
      </c>
      <c r="C15" s="11" t="b">
        <v>0</v>
      </c>
      <c r="D15" s="12" t="n">
        <f>COUNTIF(C15:C15,TRUE)/1</f>
        <v>0</v>
      </c>
    </row>
    <row r="16" ht="21" customHeight="1" outlineLevel="1">
      <c r="A16" s="10" t="inlineStr">
        <is>
          <t xml:space="preserve">CAC-LL</t>
        </is>
      </c>
      <c r="B16" s="9" t="inlineStr">
        <is>
          <t xml:space="preserve">Liam Lawson</t>
        </is>
      </c>
      <c r="C16" s="11" t="b">
        <v>0</v>
      </c>
      <c r="D16" s="12" t="n">
        <f>COUNTIF(C16:C16,TRUE)/1</f>
        <v>0</v>
      </c>
    </row>
    <row r="17" ht="21" customHeight="1" outlineLevel="1">
      <c r="A17" s="10" t="inlineStr">
        <is>
          <t xml:space="preserve">CAC-AL</t>
        </is>
      </c>
      <c r="B17" s="9" t="inlineStr">
        <is>
          <t xml:space="preserve">Arvid Lindblad (RC)</t>
        </is>
      </c>
      <c r="C17" s="11" t="b">
        <v>0</v>
      </c>
      <c r="D17" s="12" t="n">
        <f>COUNTIF(C17:C17,TRUE)/1</f>
        <v>0</v>
      </c>
    </row>
    <row r="18" ht="21" customHeight="1" outlineLevel="1">
      <c r="A18" s="10" t="inlineStr">
        <is>
          <t xml:space="preserve">CAC-FA</t>
        </is>
      </c>
      <c r="B18" s="9" t="inlineStr">
        <is>
          <t xml:space="preserve">Fernando Alonso</t>
        </is>
      </c>
      <c r="C18" s="11" t="b">
        <v>0</v>
      </c>
      <c r="D18" s="12" t="n">
        <f>COUNTIF(C18:C18,TRUE)/1</f>
        <v>0</v>
      </c>
    </row>
    <row r="19" ht="21" customHeight="1" outlineLevel="1">
      <c r="A19" s="10" t="inlineStr">
        <is>
          <t xml:space="preserve">CAC-LS</t>
        </is>
      </c>
      <c r="B19" s="9" t="inlineStr">
        <is>
          <t xml:space="preserve">Lance Stroll</t>
        </is>
      </c>
      <c r="C19" s="11" t="b">
        <v>0</v>
      </c>
      <c r="D19" s="12" t="n">
        <f>COUNTIF(C19:C19,TRUE)/1</f>
        <v>0</v>
      </c>
    </row>
    <row r="20" ht="21" customHeight="1" outlineLevel="1">
      <c r="A20" s="10" t="inlineStr">
        <is>
          <t xml:space="preserve">CAC-OB</t>
        </is>
      </c>
      <c r="B20" s="9" t="inlineStr">
        <is>
          <t xml:space="preserve">Oliver Bearman</t>
        </is>
      </c>
      <c r="C20" s="11" t="b">
        <v>0</v>
      </c>
      <c r="D20" s="12" t="n">
        <f>COUNTIF(C20:C20,TRUE)/1</f>
        <v>0</v>
      </c>
    </row>
    <row r="21" ht="21" customHeight="1" outlineLevel="1">
      <c r="A21" s="10" t="inlineStr">
        <is>
          <t xml:space="preserve">CAC-EO</t>
        </is>
      </c>
      <c r="B21" s="9" t="inlineStr">
        <is>
          <t xml:space="preserve">Esteban Ocon</t>
        </is>
      </c>
      <c r="C21" s="11" t="b">
        <v>0</v>
      </c>
      <c r="D21" s="12" t="n">
        <f>COUNTIF(C21:C21,TRUE)/1</f>
        <v>0</v>
      </c>
    </row>
    <row r="22" ht="21" customHeight="1" outlineLevel="1">
      <c r="A22" s="10" t="inlineStr">
        <is>
          <t xml:space="preserve">CAC-NH</t>
        </is>
      </c>
      <c r="B22" s="9" t="inlineStr">
        <is>
          <t xml:space="preserve">Nico Hülkenberg</t>
        </is>
      </c>
      <c r="C22" s="11" t="b">
        <v>0</v>
      </c>
      <c r="D22" s="12" t="n">
        <f>COUNTIF(C22:C22,TRUE)/1</f>
        <v>0</v>
      </c>
    </row>
    <row r="23" ht="21" customHeight="1" outlineLevel="1">
      <c r="A23" s="10" t="inlineStr">
        <is>
          <t xml:space="preserve">CAC-GB</t>
        </is>
      </c>
      <c r="B23" s="9" t="inlineStr">
        <is>
          <t xml:space="preserve">Gabriel Bortoleto</t>
        </is>
      </c>
      <c r="C23" s="11" t="b">
        <v>0</v>
      </c>
      <c r="D23" s="12" t="n">
        <f>COUNTIF(C23:C23,TRUE)/1</f>
        <v>0</v>
      </c>
    </row>
    <row r="24" ht="21" customHeight="1" outlineLevel="1">
      <c r="A24" s="10" t="inlineStr">
        <is>
          <t xml:space="preserve">CAC-PG</t>
        </is>
      </c>
      <c r="B24" s="9" t="inlineStr">
        <is>
          <t xml:space="preserve">Pierre Gasly</t>
        </is>
      </c>
      <c r="C24" s="11" t="b">
        <v>0</v>
      </c>
      <c r="D24" s="12" t="n">
        <f>COUNTIF(C24:C24,TRUE)/1</f>
        <v>0</v>
      </c>
    </row>
    <row r="25" ht="21" customHeight="1" outlineLevel="1">
      <c r="A25" s="10" t="inlineStr">
        <is>
          <t xml:space="preserve">CAC-FC</t>
        </is>
      </c>
      <c r="B25" s="9" t="inlineStr">
        <is>
          <t xml:space="preserve">Franco Colapinto</t>
        </is>
      </c>
      <c r="C25" s="11" t="b">
        <v>0</v>
      </c>
      <c r="D25" s="12" t="n">
        <f>COUNTIF(C25:C25,TRUE)/1</f>
        <v>0</v>
      </c>
    </row>
    <row r="26" ht="21" customHeight="1" outlineLevel="1">
      <c r="A26" s="10" t="inlineStr">
        <is>
          <t xml:space="preserve">CAC-SP</t>
        </is>
      </c>
      <c r="B26" s="9" t="inlineStr">
        <is>
          <t xml:space="preserve">Sergio Pérez</t>
        </is>
      </c>
      <c r="C26" s="11" t="b">
        <v>0</v>
      </c>
      <c r="D26" s="12" t="n">
        <f>COUNTIF(C26:C26,TRUE)/1</f>
        <v>0</v>
      </c>
    </row>
    <row r="27" ht="21" customHeight="1" outlineLevel="1">
      <c r="A27" s="10" t="inlineStr">
        <is>
          <t xml:space="preserve">CAC-VB</t>
        </is>
      </c>
      <c r="B27" s="9" t="inlineStr">
        <is>
          <t xml:space="preserve">Valtteri Bottas</t>
        </is>
      </c>
      <c r="C27" s="11" t="b">
        <v>0</v>
      </c>
      <c r="D27" s="12" t="n">
        <f>COUNTIF(C27:C27,TRUE)/1</f>
        <v>0</v>
      </c>
    </row>
    <row r="28" ht="21" customHeight="1" outlineLevel="1">
      <c r="A28" s="10" t="inlineStr">
        <is>
          <t xml:space="preserve">CAC-RC</t>
        </is>
      </c>
      <c r="B28" s="9" t="inlineStr">
        <is>
          <t xml:space="preserve">Rafael Câmara</t>
        </is>
      </c>
      <c r="C28" s="11" t="b">
        <v>0</v>
      </c>
      <c r="D28" s="12" t="n">
        <f>COUNTIF(C28:C28,TRUE)/1</f>
        <v>0</v>
      </c>
    </row>
    <row r="29" ht="21" customHeight="1" outlineLevel="1">
      <c r="A29" s="10" t="inlineStr">
        <is>
          <t xml:space="preserve">CAC-JD</t>
        </is>
      </c>
      <c r="B29" s="9" t="inlineStr">
        <is>
          <t xml:space="preserve">Joshua Dürksen</t>
        </is>
      </c>
      <c r="C29" s="11" t="b">
        <v>0</v>
      </c>
      <c r="D29" s="12" t="n">
        <f>COUNTIF(C29:C29,TRUE)/1</f>
        <v>0</v>
      </c>
    </row>
    <row r="30" ht="21" customHeight="1" outlineLevel="1">
      <c r="A30" s="10" t="inlineStr">
        <is>
          <t xml:space="preserve">CAC-NL</t>
        </is>
      </c>
      <c r="B30" s="9" t="inlineStr">
        <is>
          <t xml:space="preserve">Noel León</t>
        </is>
      </c>
      <c r="C30" s="11" t="b">
        <v>0</v>
      </c>
      <c r="D30" s="12" t="n">
        <f>COUNTIF(C30:C30,TRUE)/1</f>
        <v>0</v>
      </c>
    </row>
    <row r="31" ht="21" customHeight="1" outlineLevel="1">
      <c r="A31" s="10" t="inlineStr">
        <is>
          <t xml:space="preserve">CAC-NT</t>
        </is>
      </c>
      <c r="B31" s="9" t="inlineStr">
        <is>
          <t xml:space="preserve">Nikola Tsolov</t>
        </is>
      </c>
      <c r="C31" s="11" t="b">
        <v>0</v>
      </c>
      <c r="D31" s="12" t="n">
        <f>COUNTIF(C31:C31,TRUE)/1</f>
        <v>0</v>
      </c>
    </row>
    <row r="32" ht="21" customHeight="1" outlineLevel="1">
      <c r="A32" s="10" t="inlineStr">
        <is>
          <t xml:space="preserve">CAC-OG</t>
        </is>
      </c>
      <c r="B32" s="9" t="inlineStr">
        <is>
          <t xml:space="preserve">Oliver Goethe</t>
        </is>
      </c>
      <c r="C32" s="11" t="b">
        <v>0</v>
      </c>
      <c r="D32" s="12" t="n">
        <f>COUNTIF(C32:C32,TRUE)/1</f>
        <v>0</v>
      </c>
    </row>
    <row r="33" ht="21" customHeight="1" outlineLevel="1">
      <c r="A33" s="10" t="inlineStr">
        <is>
          <t xml:space="preserve">CAC-GM</t>
        </is>
      </c>
      <c r="B33" s="9" t="inlineStr">
        <is>
          <t xml:space="preserve">Gabriele Minì</t>
        </is>
      </c>
      <c r="C33" s="11" t="b">
        <v>0</v>
      </c>
      <c r="D33" s="12" t="n">
        <f>COUNTIF(C33:C33,TRUE)/1</f>
        <v>0</v>
      </c>
    </row>
    <row r="34" ht="21" customHeight="1" outlineLevel="1">
      <c r="A34" s="10" t="inlineStr">
        <is>
          <t xml:space="preserve">CAC-CH</t>
        </is>
      </c>
      <c r="B34" s="9" t="inlineStr">
        <is>
          <t xml:space="preserve">Colton Herta (1st)</t>
        </is>
      </c>
      <c r="C34" s="11" t="b">
        <v>0</v>
      </c>
      <c r="D34" s="12" t="n">
        <f>COUNTIF(C34:C34,TRUE)/1</f>
        <v>0</v>
      </c>
    </row>
    <row r="35" ht="21" customHeight="1" outlineLevel="1">
      <c r="A35" s="10" t="inlineStr">
        <is>
          <t xml:space="preserve">CAC-RM</t>
        </is>
      </c>
      <c r="B35" s="9" t="inlineStr">
        <is>
          <t xml:space="preserve">Ritomo Miyata</t>
        </is>
      </c>
      <c r="C35" s="11" t="b">
        <v>0</v>
      </c>
      <c r="D35" s="12" t="n">
        <f>COUNTIF(C35:C35,TRUE)/1</f>
        <v>0</v>
      </c>
    </row>
    <row r="36" ht="21" customHeight="1" outlineLevel="1">
      <c r="A36" s="10" t="inlineStr">
        <is>
          <t xml:space="preserve">CAC-MB</t>
        </is>
      </c>
      <c r="B36" s="9" t="inlineStr">
        <is>
          <t xml:space="preserve">Mari Boya</t>
        </is>
      </c>
      <c r="C36" s="11" t="b">
        <v>0</v>
      </c>
      <c r="D36" s="12" t="n">
        <f>COUNTIF(C36:C36,TRUE)/1</f>
        <v>0</v>
      </c>
    </row>
    <row r="37" ht="21" customHeight="1" outlineLevel="1">
      <c r="A37" s="10" t="inlineStr">
        <is>
          <t xml:space="preserve">CAC-SM</t>
        </is>
      </c>
      <c r="B37" s="9" t="inlineStr">
        <is>
          <t xml:space="preserve">Sebastián Montoya</t>
        </is>
      </c>
      <c r="C37" s="11" t="b">
        <v>0</v>
      </c>
      <c r="D37" s="12" t="n">
        <f>COUNTIF(C37:C37,TRUE)/1</f>
        <v>0</v>
      </c>
    </row>
    <row r="38" ht="21" customHeight="1" outlineLevel="1">
      <c r="A38" s="10" t="inlineStr">
        <is>
          <t xml:space="preserve">CAC-DB</t>
        </is>
      </c>
      <c r="B38" s="9" t="inlineStr">
        <is>
          <t xml:space="preserve">Dino Beganovic</t>
        </is>
      </c>
      <c r="C38" s="11" t="b">
        <v>0</v>
      </c>
      <c r="D38" s="12" t="n">
        <f>COUNTIF(C38:C38,TRUE)/1</f>
        <v>0</v>
      </c>
    </row>
    <row r="39" ht="21" customHeight="1" outlineLevel="1">
      <c r="A39" s="10" t="inlineStr">
        <is>
          <t xml:space="preserve">CAC-RB</t>
        </is>
      </c>
      <c r="B39" s="9" t="inlineStr">
        <is>
          <t xml:space="preserve">Roman Bilinski</t>
        </is>
      </c>
      <c r="C39" s="11" t="b">
        <v>0</v>
      </c>
      <c r="D39" s="12" t="n">
        <f>COUNTIF(C39:C39,TRUE)/1</f>
        <v>0</v>
      </c>
    </row>
    <row r="40" ht="21" customHeight="1" outlineLevel="1">
      <c r="A40" s="10" t="inlineStr">
        <is>
          <t xml:space="preserve">CAC-TI</t>
        </is>
      </c>
      <c r="B40" s="9" t="inlineStr">
        <is>
          <t xml:space="preserve">Tasanapol Inthraphuvasak</t>
        </is>
      </c>
      <c r="C40" s="11" t="b">
        <v>0</v>
      </c>
      <c r="D40" s="12" t="n">
        <f>COUNTIF(C40:C40,TRUE)/1</f>
        <v>0</v>
      </c>
    </row>
    <row r="41" ht="21" customHeight="1" outlineLevel="1">
      <c r="A41" s="10" t="inlineStr">
        <is>
          <t xml:space="preserve">CAC-KM</t>
        </is>
      </c>
      <c r="B41" s="9" t="inlineStr">
        <is>
          <t xml:space="preserve">Kush Maini</t>
        </is>
      </c>
      <c r="C41" s="11" t="b">
        <v>0</v>
      </c>
      <c r="D41" s="12" t="n">
        <f>COUNTIF(C41:C41,TRUE)/1</f>
        <v>0</v>
      </c>
    </row>
    <row r="42" ht="21" customHeight="1" outlineLevel="1">
      <c r="A42" s="10" t="inlineStr">
        <is>
          <t xml:space="preserve">CAC-MS</t>
        </is>
      </c>
      <c r="B42" s="9" t="inlineStr">
        <is>
          <t xml:space="preserve">Martinius Stenshorne</t>
        </is>
      </c>
      <c r="C42" s="11" t="b">
        <v>0</v>
      </c>
      <c r="D42" s="12" t="n">
        <f>COUNTIF(C42:C42,TRUE)/1</f>
        <v>0</v>
      </c>
    </row>
    <row r="43" ht="21" customHeight="1" outlineLevel="1">
      <c r="A43" s="10" t="inlineStr">
        <is>
          <t xml:space="preserve">CAC-AD</t>
        </is>
      </c>
      <c r="B43" s="9" t="inlineStr">
        <is>
          <t xml:space="preserve">Alexander Dunne</t>
        </is>
      </c>
      <c r="C43" s="11" t="b">
        <v>0</v>
      </c>
      <c r="D43" s="12" t="n">
        <f>COUNTIF(C43:C43,TRUE)/1</f>
        <v>0</v>
      </c>
    </row>
    <row r="44" ht="21" customHeight="1" outlineLevel="1">
      <c r="A44" s="10" t="inlineStr">
        <is>
          <t xml:space="preserve">CAC-EF</t>
        </is>
      </c>
      <c r="B44" s="9" t="inlineStr">
        <is>
          <t xml:space="preserve">Emerson Fittipaldi (1st)</t>
        </is>
      </c>
      <c r="C44" s="11" t="b">
        <v>0</v>
      </c>
      <c r="D44" s="12" t="n">
        <f>COUNTIF(C44:C44,TRUE)/1</f>
        <v>0</v>
      </c>
    </row>
    <row r="45" ht="21" customHeight="1" outlineLevel="1">
      <c r="A45" s="10" t="inlineStr">
        <is>
          <t xml:space="preserve">CAC-CSH</t>
        </is>
      </c>
      <c r="B45" s="9" t="inlineStr">
        <is>
          <t xml:space="preserve">Cian Shields</t>
        </is>
      </c>
      <c r="C45" s="11" t="b">
        <v>0</v>
      </c>
      <c r="D45" s="12" t="n">
        <f>COUNTIF(C45:C45,TRUE)/1</f>
        <v>0</v>
      </c>
    </row>
    <row r="46" ht="21" customHeight="1" outlineLevel="1">
      <c r="A46" s="10" t="inlineStr">
        <is>
          <t xml:space="preserve">CAC-LV</t>
        </is>
      </c>
      <c r="B46" s="9" t="inlineStr">
        <is>
          <t xml:space="preserve">Laurens van Hoepen</t>
        </is>
      </c>
      <c r="C46" s="11" t="b">
        <v>0</v>
      </c>
      <c r="D46" s="12" t="n">
        <f>COUNTIF(C46:C46,TRUE)/1</f>
        <v>0</v>
      </c>
    </row>
    <row r="47" ht="21" customHeight="1" outlineLevel="1">
      <c r="A47" s="10" t="inlineStr">
        <is>
          <t xml:space="preserve">CAC-JB</t>
        </is>
      </c>
      <c r="B47" s="9" t="inlineStr">
        <is>
          <t xml:space="preserve">John Bennett</t>
        </is>
      </c>
      <c r="C47" s="11" t="b">
        <v>0</v>
      </c>
      <c r="D47" s="12" t="n">
        <f>COUNTIF(C47:C47,TRUE)/1</f>
        <v>0</v>
      </c>
    </row>
    <row r="48" ht="21" customHeight="1" outlineLevel="1">
      <c r="A48" s="10" t="inlineStr">
        <is>
          <t xml:space="preserve">CAC-NV</t>
        </is>
      </c>
      <c r="B48" s="9" t="inlineStr">
        <is>
          <t xml:space="preserve">Nico Varrone (1st)</t>
        </is>
      </c>
      <c r="C48" s="11" t="b">
        <v>0</v>
      </c>
      <c r="D48" s="12" t="n">
        <f>COUNTIF(C48:C48,TRUE)/1</f>
        <v>0</v>
      </c>
    </row>
    <row r="49" ht="21" customHeight="1" outlineLevel="1">
      <c r="A49" s="10" t="inlineStr">
        <is>
          <t xml:space="preserve">CAC-RV</t>
        </is>
      </c>
      <c r="B49" s="9" t="inlineStr">
        <is>
          <t xml:space="preserve">Rafael Villagómez</t>
        </is>
      </c>
      <c r="C49" s="11" t="b">
        <v>0</v>
      </c>
      <c r="D49" s="12" t="n">
        <f>COUNTIF(C49:C49,TRUE)/1</f>
        <v>0</v>
      </c>
    </row>
    <row r="50" ht="21" customHeight="1" outlineLevel="1">
      <c r="A50" s="10" t="inlineStr">
        <is>
          <t xml:space="preserve">CAC-TN</t>
        </is>
      </c>
      <c r="B50" s="9" t="inlineStr">
        <is>
          <t xml:space="preserve">Théophile Naël</t>
        </is>
      </c>
      <c r="C50" s="11" t="b">
        <v>0</v>
      </c>
      <c r="D50" s="12" t="n">
        <f>COUNTIF(C50:C50,TRUE)/1</f>
        <v>0</v>
      </c>
    </row>
    <row r="51" ht="21" customHeight="1" outlineLevel="1">
      <c r="A51" s="10" t="inlineStr">
        <is>
          <t xml:space="preserve">CAC-UU</t>
        </is>
      </c>
      <c r="B51" s="9" t="inlineStr">
        <is>
          <t xml:space="preserve">Ugo Ugochukwu</t>
        </is>
      </c>
      <c r="C51" s="11" t="b">
        <v>0</v>
      </c>
      <c r="D51" s="12" t="n">
        <f>COUNTIF(C51:C51,TRUE)/1</f>
        <v>0</v>
      </c>
    </row>
    <row r="52" ht="21" customHeight="1" outlineLevel="1">
      <c r="A52" s="10" t="inlineStr">
        <is>
          <t xml:space="preserve">CAC-MD</t>
        </is>
      </c>
      <c r="B52" s="9" t="inlineStr">
        <is>
          <t xml:space="preserve">Matteo de Palo (1st)</t>
        </is>
      </c>
      <c r="C52" s="11" t="b">
        <v>0</v>
      </c>
      <c r="D52" s="12" t="n">
        <f>COUNTIF(C52:C52,TRUE)/1</f>
        <v>0</v>
      </c>
    </row>
    <row r="53" ht="21" customHeight="1" outlineLevel="1">
      <c r="A53" s="10" t="inlineStr">
        <is>
          <t xml:space="preserve">CAC-FS</t>
        </is>
      </c>
      <c r="B53" s="9" t="inlineStr">
        <is>
          <t xml:space="preserve">Freddie Slater (1st)</t>
        </is>
      </c>
      <c r="C53" s="11" t="b">
        <v>0</v>
      </c>
      <c r="D53" s="12" t="n">
        <f>COUNTIF(C53:C53,TRUE)/1</f>
        <v>0</v>
      </c>
    </row>
    <row r="54" ht="21" customHeight="1" outlineLevel="1">
      <c r="A54" s="10" t="inlineStr">
        <is>
          <t xml:space="preserve">CAC-MC</t>
        </is>
      </c>
      <c r="B54" s="9" t="inlineStr">
        <is>
          <t xml:space="preserve">Mattia Colnaghi (1st)</t>
        </is>
      </c>
      <c r="C54" s="11" t="b">
        <v>0</v>
      </c>
      <c r="D54" s="12" t="n">
        <f>COUNTIF(C54:C54,TRUE)/1</f>
        <v>0</v>
      </c>
    </row>
    <row r="55" ht="21" customHeight="1" outlineLevel="1">
      <c r="A55" s="10" t="inlineStr">
        <is>
          <t xml:space="preserve">CAC-TT</t>
        </is>
      </c>
      <c r="B55" s="9" t="inlineStr">
        <is>
          <t xml:space="preserve">Tuukka Taponen</t>
        </is>
      </c>
      <c r="C55" s="11" t="b">
        <v>0</v>
      </c>
      <c r="D55" s="12" t="n">
        <f>COUNTIF(C55:C55,TRUE)/1</f>
        <v>0</v>
      </c>
    </row>
    <row r="56" ht="21" customHeight="1" outlineLevel="1">
      <c r="A56" s="10" t="inlineStr">
        <is>
          <t xml:space="preserve">CAC-MG</t>
        </is>
      </c>
      <c r="B56" s="9" t="inlineStr">
        <is>
          <t xml:space="preserve">Maciej Gładysz (1st)</t>
        </is>
      </c>
      <c r="C56" s="11" t="b">
        <v>0</v>
      </c>
      <c r="D56" s="12" t="n">
        <f>COUNTIF(C56:C56,TRUE)/1</f>
        <v>0</v>
      </c>
    </row>
    <row r="57" ht="21" customHeight="1" outlineLevel="1">
      <c r="A57" s="10" t="inlineStr">
        <is>
          <t xml:space="preserve">CAC-KL</t>
        </is>
      </c>
      <c r="B57" s="9" t="inlineStr">
        <is>
          <t xml:space="preserve">Kanato Le (1st)</t>
        </is>
      </c>
      <c r="C57" s="11" t="b">
        <v>0</v>
      </c>
      <c r="D57" s="12" t="n">
        <f>COUNTIF(C57:C57,TRUE)/1</f>
        <v>0</v>
      </c>
    </row>
    <row r="58" ht="21" customHeight="1" outlineLevel="1">
      <c r="A58" s="10" t="inlineStr">
        <is>
          <t xml:space="preserve">CAC-TK</t>
        </is>
      </c>
      <c r="B58" s="9" t="inlineStr">
        <is>
          <t xml:space="preserve">Taito Kato (1st)</t>
        </is>
      </c>
      <c r="C58" s="11" t="b">
        <v>0</v>
      </c>
      <c r="D58" s="12" t="n">
        <f>COUNTIF(C58:C58,TRUE)/1</f>
        <v>0</v>
      </c>
    </row>
    <row r="59" ht="21" customHeight="1" outlineLevel="1">
      <c r="A59" s="10" t="inlineStr">
        <is>
          <t xml:space="preserve">CAC-ED</t>
        </is>
      </c>
      <c r="B59" s="9" t="inlineStr">
        <is>
          <t xml:space="preserve">Enzo Deligny (1st)</t>
        </is>
      </c>
      <c r="C59" s="11" t="b">
        <v>0</v>
      </c>
      <c r="D59" s="12" t="n">
        <f>COUNTIF(C59:C59,TRUE)/1</f>
        <v>0</v>
      </c>
    </row>
    <row r="60" ht="21" customHeight="1" outlineLevel="1">
      <c r="A60" s="10" t="inlineStr">
        <is>
          <t xml:space="preserve">CAC-HY</t>
        </is>
      </c>
      <c r="B60" s="9" t="inlineStr">
        <is>
          <t xml:space="preserve">Hiyu Yamakoshi (1st)</t>
        </is>
      </c>
      <c r="C60" s="11" t="b">
        <v>0</v>
      </c>
      <c r="D60" s="12" t="n">
        <f>COUNTIF(C60:C60,TRUE)/1</f>
        <v>0</v>
      </c>
    </row>
    <row r="61" ht="21" customHeight="1" outlineLevel="1">
      <c r="A61" s="10" t="inlineStr">
        <is>
          <t xml:space="preserve">CAC-PC</t>
        </is>
      </c>
      <c r="B61" s="9" t="inlineStr">
        <is>
          <t xml:space="preserve">Pedro Clerot (1st)</t>
        </is>
      </c>
      <c r="C61" s="11" t="b">
        <v>0</v>
      </c>
      <c r="D61" s="12" t="n">
        <f>COUNTIF(C61:C61,TRUE)/1</f>
        <v>0</v>
      </c>
    </row>
    <row r="62" ht="21" customHeight="1" outlineLevel="1">
      <c r="A62" s="10" t="inlineStr">
        <is>
          <t xml:space="preserve">CAC-LSH</t>
        </is>
      </c>
      <c r="B62" s="9" t="inlineStr">
        <is>
          <t xml:space="preserve">Louis Sharp</t>
        </is>
      </c>
      <c r="C62" s="11" t="b">
        <v>0</v>
      </c>
      <c r="D62" s="12" t="n">
        <f>COUNTIF(C62:C62,TRUE)/1</f>
        <v>0</v>
      </c>
    </row>
    <row r="63" ht="21" customHeight="1" outlineLevel="1">
      <c r="A63" s="10" t="inlineStr">
        <is>
          <t xml:space="preserve">CAC-FM</t>
        </is>
      </c>
      <c r="B63" s="9" t="inlineStr">
        <is>
          <t xml:space="preserve">Fionn McLaughlin (1st)</t>
        </is>
      </c>
      <c r="C63" s="11" t="b">
        <v>0</v>
      </c>
      <c r="D63" s="12" t="n">
        <f>COUNTIF(C63:C63,TRUE)/1</f>
        <v>0</v>
      </c>
    </row>
    <row r="64" ht="21" customHeight="1" outlineLevel="1">
      <c r="A64" s="10" t="inlineStr">
        <is>
          <t xml:space="preserve">CAC-JN</t>
        </is>
      </c>
      <c r="B64" s="9" t="inlineStr">
        <is>
          <t xml:space="preserve">Jin Nakamura (1st)</t>
        </is>
      </c>
      <c r="C64" s="11" t="b">
        <v>0</v>
      </c>
      <c r="D64" s="12" t="n">
        <f>COUNTIF(C64:C64,TRUE)/1</f>
        <v>0</v>
      </c>
    </row>
    <row r="65" ht="21" customHeight="1" outlineLevel="1">
      <c r="A65" s="10" t="inlineStr">
        <is>
          <t xml:space="preserve">CAC-FBA</t>
        </is>
      </c>
      <c r="B65" s="9" t="inlineStr">
        <is>
          <t xml:space="preserve">Fernando Barrichello (1st)</t>
        </is>
      </c>
      <c r="C65" s="11" t="b">
        <v>0</v>
      </c>
      <c r="D65" s="12" t="n">
        <f>COUNTIF(C65:C65,TRUE)/1</f>
        <v>0</v>
      </c>
    </row>
    <row r="66" ht="21" customHeight="1" outlineLevel="1">
      <c r="A66" s="10" t="inlineStr">
        <is>
          <t xml:space="preserve">CAC-YD</t>
        </is>
      </c>
      <c r="B66" s="9" t="inlineStr">
        <is>
          <t xml:space="preserve">Yevan David (1st)</t>
        </is>
      </c>
      <c r="C66" s="11" t="b">
        <v>0</v>
      </c>
      <c r="D66" s="12" t="n">
        <f>COUNTIF(C66:C66,TRUE)/1</f>
        <v>0</v>
      </c>
    </row>
    <row r="67" ht="21" customHeight="1" outlineLevel="1">
      <c r="A67" s="10" t="inlineStr">
        <is>
          <t xml:space="preserve">CAC-NB</t>
        </is>
      </c>
      <c r="B67" s="9" t="inlineStr">
        <is>
          <t xml:space="preserve">Nandhavud Bhirombhakdi (1st)</t>
        </is>
      </c>
      <c r="C67" s="11" t="b">
        <v>0</v>
      </c>
      <c r="D67" s="12" t="n">
        <f>COUNTIF(C67:C67,TRUE)/1</f>
        <v>0</v>
      </c>
    </row>
    <row r="68" ht="21" customHeight="1" outlineLevel="1">
      <c r="A68" s="10" t="inlineStr">
        <is>
          <t xml:space="preserve">CAC-AS</t>
        </is>
      </c>
      <c r="B68" s="9" t="inlineStr">
        <is>
          <t xml:space="preserve">Andrea Stella</t>
        </is>
      </c>
      <c r="C68" s="11" t="b">
        <v>0</v>
      </c>
      <c r="D68" s="12" t="n">
        <f>COUNTIF(C68:C68,TRUE)/1</f>
        <v>0</v>
      </c>
    </row>
    <row r="69" ht="21" customHeight="1" outlineLevel="1">
      <c r="A69" s="10" t="inlineStr">
        <is>
          <t xml:space="preserve">CAC-TW</t>
        </is>
      </c>
      <c r="B69" s="9" t="inlineStr">
        <is>
          <t xml:space="preserve">Toto Wolff</t>
        </is>
      </c>
      <c r="C69" s="11" t="b">
        <v>0</v>
      </c>
      <c r="D69" s="12" t="n">
        <f>COUNTIF(C69:C69,TRUE)/1</f>
        <v>0</v>
      </c>
    </row>
    <row r="70" ht="21" customHeight="1" outlineLevel="1">
      <c r="A70" s="10" t="inlineStr">
        <is>
          <t xml:space="preserve">CAC-LM</t>
        </is>
      </c>
      <c r="B70" s="9" t="inlineStr">
        <is>
          <t xml:space="preserve">Laurent Mekies</t>
        </is>
      </c>
      <c r="C70" s="11" t="b">
        <v>0</v>
      </c>
      <c r="D70" s="12" t="n">
        <f>COUNTIF(C70:C70,TRUE)/1</f>
        <v>0</v>
      </c>
    </row>
    <row r="71" ht="21" customHeight="1" outlineLevel="1">
      <c r="A71" s="10" t="inlineStr">
        <is>
          <t xml:space="preserve">CAC-FV</t>
        </is>
      </c>
      <c r="B71" s="9" t="inlineStr">
        <is>
          <t xml:space="preserve">Frédéric Vasseur</t>
        </is>
      </c>
      <c r="C71" s="11" t="b">
        <v>0</v>
      </c>
      <c r="D71" s="12" t="n">
        <f>COUNTIF(C71:C71,TRUE)/1</f>
        <v>0</v>
      </c>
    </row>
    <row r="72" ht="21" customHeight="1" outlineLevel="1">
      <c r="A72" s="10" t="inlineStr">
        <is>
          <t xml:space="preserve">CAC-JVO</t>
        </is>
      </c>
      <c r="B72" s="9" t="inlineStr">
        <is>
          <t xml:space="preserve">James Vowles</t>
        </is>
      </c>
      <c r="C72" s="11" t="b">
        <v>0</v>
      </c>
      <c r="D72" s="12" t="n">
        <f>COUNTIF(C72:C72,TRUE)/1</f>
        <v>0</v>
      </c>
    </row>
    <row r="73" ht="21" customHeight="1" outlineLevel="1">
      <c r="A73" s="10" t="inlineStr">
        <is>
          <t xml:space="preserve">CAC-APE</t>
        </is>
      </c>
      <c r="B73" s="9" t="inlineStr">
        <is>
          <t xml:space="preserve">Alan Permane</t>
        </is>
      </c>
      <c r="C73" s="11" t="b">
        <v>0</v>
      </c>
      <c r="D73" s="12" t="n">
        <f>COUNTIF(C73:C73,TRUE)/1</f>
        <v>0</v>
      </c>
    </row>
    <row r="74" ht="21" customHeight="1" outlineLevel="1">
      <c r="A74" s="10" t="inlineStr">
        <is>
          <t xml:space="preserve">CAC-AN</t>
        </is>
      </c>
      <c r="B74" s="9" t="inlineStr">
        <is>
          <t xml:space="preserve">Adrian Newey</t>
        </is>
      </c>
      <c r="C74" s="11" t="b">
        <v>0</v>
      </c>
      <c r="D74" s="12" t="n">
        <f>COUNTIF(C74:C74,TRUE)/1</f>
        <v>0</v>
      </c>
    </row>
    <row r="75" ht="21" customHeight="1" outlineLevel="1">
      <c r="A75" s="10" t="inlineStr">
        <is>
          <t xml:space="preserve">CAC-AK</t>
        </is>
      </c>
      <c r="B75" s="9" t="inlineStr">
        <is>
          <t xml:space="preserve">Ayao Komatsu</t>
        </is>
      </c>
      <c r="C75" s="11" t="b">
        <v>0</v>
      </c>
      <c r="D75" s="12" t="n">
        <f>COUNTIF(C75:C75,TRUE)/1</f>
        <v>0</v>
      </c>
    </row>
    <row r="76" ht="21" customHeight="1" outlineLevel="1">
      <c r="A76" s="10" t="inlineStr">
        <is>
          <t xml:space="preserve">CAC-MBI</t>
        </is>
      </c>
      <c r="B76" s="9" t="inlineStr">
        <is>
          <t xml:space="preserve">Mattia Binotto</t>
        </is>
      </c>
      <c r="C76" s="11" t="b">
        <v>0</v>
      </c>
      <c r="D76" s="12" t="n">
        <f>COUNTIF(C76:C76,TRUE)/1</f>
        <v>0</v>
      </c>
    </row>
    <row r="77" ht="21" customHeight="1" outlineLevel="1">
      <c r="A77" s="10" t="inlineStr">
        <is>
          <t xml:space="preserve">CAC-SN</t>
        </is>
      </c>
      <c r="B77" s="9" t="inlineStr">
        <is>
          <t xml:space="preserve">Steve Nielsen</t>
        </is>
      </c>
      <c r="C77" s="11" t="b">
        <v>0</v>
      </c>
      <c r="D77" s="12" t="n">
        <f>COUNTIF(C77:C77,TRUE)/1</f>
        <v>0</v>
      </c>
    </row>
    <row r="78" ht="21" customHeight="1" outlineLevel="1">
      <c r="A78" s="10" t="inlineStr">
        <is>
          <t xml:space="preserve">CAC-GL</t>
        </is>
      </c>
      <c r="B78" s="9" t="inlineStr">
        <is>
          <t xml:space="preserve">Graeme Lowdon</t>
        </is>
      </c>
      <c r="C78" s="11" t="b">
        <v>0</v>
      </c>
      <c r="D78" s="12" t="n">
        <f>COUNTIF(C78:C78,TRUE)/1</f>
        <v>0</v>
      </c>
    </row>
    <row r="79" ht="21" customHeight="1" outlineLevel="1">
      <c r="A79" s="10" t="inlineStr">
        <is>
          <t xml:space="preserve">CAC-AP</t>
        </is>
      </c>
      <c r="B79" s="9" t="inlineStr">
        <is>
          <t xml:space="preserve">Alain Prost</t>
        </is>
      </c>
      <c r="C79" s="11" t="b">
        <v>0</v>
      </c>
      <c r="D79" s="12" t="n">
        <f>COUNTIF(C79:C79,TRUE)/1</f>
        <v>0</v>
      </c>
    </row>
    <row r="80" ht="21" customHeight="1" outlineLevel="1">
      <c r="A80" s="10" t="inlineStr">
        <is>
          <t xml:space="preserve">CAC-MA</t>
        </is>
      </c>
      <c r="B80" s="9" t="inlineStr">
        <is>
          <t xml:space="preserve">Mario Andretti</t>
        </is>
      </c>
      <c r="C80" s="11" t="b">
        <v>0</v>
      </c>
      <c r="D80" s="12" t="n">
        <f>COUNTIF(C80:C80,TRUE)/1</f>
        <v>0</v>
      </c>
    </row>
    <row r="81" ht="21" customHeight="1" outlineLevel="1">
      <c r="A81" s="10" t="inlineStr">
        <is>
          <t xml:space="preserve">CAC-JST</t>
        </is>
      </c>
      <c r="B81" s="9" t="inlineStr">
        <is>
          <t xml:space="preserve">Jackie Stewart</t>
        </is>
      </c>
      <c r="C81" s="11" t="b">
        <v>0</v>
      </c>
      <c r="D81" s="12" t="n">
        <f>COUNTIF(C81:C81,TRUE)/1</f>
        <v>0</v>
      </c>
    </row>
    <row r="82" ht="21" customHeight="1" outlineLevel="1">
      <c r="A82" s="10" t="inlineStr">
        <is>
          <t xml:space="preserve">CAC-EFI</t>
        </is>
      </c>
      <c r="B82" s="9" t="inlineStr">
        <is>
          <t xml:space="preserve">Emerson Fittipaldi</t>
        </is>
      </c>
      <c r="C82" s="11" t="b">
        <v>0</v>
      </c>
      <c r="D82" s="12" t="n">
        <f>COUNTIF(C82:C82,TRUE)/1</f>
        <v>0</v>
      </c>
    </row>
    <row r="83" ht="21" customHeight="1" outlineLevel="1">
      <c r="A83" s="10" t="inlineStr">
        <is>
          <t xml:space="preserve">CAC-DH</t>
        </is>
      </c>
      <c r="B83" s="9" t="inlineStr">
        <is>
          <t xml:space="preserve">Damon Hill</t>
        </is>
      </c>
      <c r="C83" s="11" t="b">
        <v>0</v>
      </c>
      <c r="D83" s="12" t="n">
        <f>COUNTIF(C83:C83,TRUE)/1</f>
        <v>0</v>
      </c>
    </row>
    <row r="84" ht="21" customHeight="1" outlineLevel="1">
      <c r="A84" s="10" t="inlineStr">
        <is>
          <t xml:space="preserve">CAC-NM</t>
        </is>
      </c>
      <c r="B84" s="9" t="inlineStr">
        <is>
          <t xml:space="preserve">Nigel Mansell</t>
        </is>
      </c>
      <c r="C84" s="11" t="b">
        <v>0</v>
      </c>
      <c r="D84" s="12" t="n">
        <f>COUNTIF(C84:C84,TRUE)/1</f>
        <v>0</v>
      </c>
    </row>
    <row r="85" ht="21" customHeight="1" outlineLevel="1">
      <c r="A85" s="10" t="inlineStr">
        <is>
          <t xml:space="preserve">CAC-KR</t>
        </is>
      </c>
      <c r="B85" s="9" t="inlineStr">
        <is>
          <t xml:space="preserve">Kimi Räikkönen</t>
        </is>
      </c>
      <c r="C85" s="11" t="b">
        <v>0</v>
      </c>
      <c r="D85" s="12" t="n">
        <f>COUNTIF(C85:C85,TRUE)/1</f>
        <v>0</v>
      </c>
    </row>
    <row r="86" ht="21" customHeight="1" outlineLevel="1">
      <c r="A86" s="10" t="inlineStr">
        <is>
          <t xml:space="preserve">CAC-JS</t>
        </is>
      </c>
      <c r="B86" s="9" t="inlineStr">
        <is>
          <t xml:space="preserve">Jody Scheckter</t>
        </is>
      </c>
      <c r="C86" s="11" t="b">
        <v>0</v>
      </c>
      <c r="D86" s="12" t="n">
        <f>COUNTIF(C86:C86,TRUE)/1</f>
        <v>0</v>
      </c>
    </row>
    <row r="87" ht="21" customHeight="1" outlineLevel="1">
      <c r="A87" s="10" t="inlineStr">
        <is>
          <t xml:space="preserve">CAC-JV</t>
        </is>
      </c>
      <c r="B87" s="9" t="inlineStr">
        <is>
          <t xml:space="preserve">Jacques Villeneuve</t>
        </is>
      </c>
      <c r="C87" s="11" t="b">
        <v>0</v>
      </c>
      <c r="D87" s="12" t="n">
        <f>COUNTIF(C87:C87,TRUE)/1</f>
        <v>0</v>
      </c>
    </row>
    <row r="88" ht="21" customHeight="1" outlineLevel="1">
      <c r="A88" s="10" t="inlineStr">
        <is>
          <t xml:space="preserve">CAC-RP</t>
        </is>
      </c>
      <c r="B88" s="9" t="inlineStr">
        <is>
          <t xml:space="preserve">Riccardo Patrese</t>
        </is>
      </c>
      <c r="C88" s="11" t="b">
        <v>0</v>
      </c>
      <c r="D88" s="12" t="n">
        <f>COUNTIF(C88:C88,TRUE)/1</f>
        <v>0</v>
      </c>
    </row>
    <row r="89" ht="21" customHeight="1" outlineLevel="1">
      <c r="A89" s="10" t="inlineStr">
        <is>
          <t xml:space="preserve">CAC-JA</t>
        </is>
      </c>
      <c r="B89" s="9" t="inlineStr">
        <is>
          <t xml:space="preserve">Jean Alesi</t>
        </is>
      </c>
      <c r="C89" s="11" t="b">
        <v>0</v>
      </c>
      <c r="D89" s="12" t="n">
        <f>COUNTIF(C89:C89,TRUE)/1</f>
        <v>0</v>
      </c>
    </row>
    <row r="90" ht="21" customHeight="1" outlineLevel="1">
      <c r="A90" s="10" t="inlineStr">
        <is>
          <t xml:space="preserve">CAC-JM</t>
        </is>
      </c>
      <c r="B90" s="9" t="inlineStr">
        <is>
          <t xml:space="preserve">Juan Pablo Montoya</t>
        </is>
      </c>
      <c r="C90" s="11" t="b">
        <v>0</v>
      </c>
      <c r="D90" s="12" t="n">
        <f>COUNTIF(C90:C90,TRUE)/1</f>
        <v>0</v>
      </c>
    </row>
    <row r="91" ht="21" customHeight="1" outlineLevel="1">
      <c r="A91" s="10" t="inlineStr">
        <is>
          <t xml:space="preserve">CAC-RBA</t>
        </is>
      </c>
      <c r="B91" s="9" t="inlineStr">
        <is>
          <t xml:space="preserve">Rubens Barrichello</t>
        </is>
      </c>
      <c r="C91" s="11" t="b">
        <v>0</v>
      </c>
      <c r="D91" s="12" t="n">
        <f>COUNTIF(C91:C91,TRUE)/1</f>
        <v>0</v>
      </c>
    </row>
    <row r="92" ht="21" customHeight="1" outlineLevel="1">
      <c r="A92" s="10" t="inlineStr">
        <is>
          <t xml:space="preserve">CAC-DC</t>
        </is>
      </c>
      <c r="B92" s="9" t="inlineStr">
        <is>
          <t xml:space="preserve">David Coulthard</t>
        </is>
      </c>
      <c r="C92" s="11" t="b">
        <v>0</v>
      </c>
      <c r="D92" s="12" t="n">
        <f>COUNTIF(C92:C92,TRUE)/1</f>
        <v>0</v>
      </c>
    </row>
    <row r="93" ht="21" customHeight="1" outlineLevel="1">
      <c r="A93" s="10" t="inlineStr">
        <is>
          <t xml:space="preserve">CAC-GBE</t>
        </is>
      </c>
      <c r="B93" s="9" t="inlineStr">
        <is>
          <t xml:space="preserve">Gerhard Berger</t>
        </is>
      </c>
      <c r="C93" s="11" t="b">
        <v>0</v>
      </c>
      <c r="D93" s="12" t="n">
        <f>COUNTIF(C93:C93,TRUE)/1</f>
        <v>0</v>
      </c>
    </row>
    <row r="94" ht="21" customHeight="1" outlineLevel="1">
      <c r="A94" s="10" t="inlineStr">
        <is>
          <t xml:space="preserve">CAC-MW</t>
        </is>
      </c>
      <c r="B94" s="9" t="inlineStr">
        <is>
          <t xml:space="preserve">Mark Webber</t>
        </is>
      </c>
      <c r="C94" s="11" t="b">
        <v>0</v>
      </c>
      <c r="D94" s="12" t="n">
        <f>COUNTIF(C94:C94,TRUE)/1</f>
        <v>0</v>
      </c>
    </row>
    <row r="95" ht="21" customHeight="1" outlineLevel="1">
      <c r="A95" s="10" t="inlineStr">
        <is>
          <t xml:space="preserve">CAC-MH</t>
        </is>
      </c>
      <c r="B95" s="9" t="inlineStr">
        <is>
          <t xml:space="preserve">Mika Häkkinen</t>
        </is>
      </c>
      <c r="C95" s="11" t="b">
        <v>0</v>
      </c>
      <c r="D95" s="12" t="n">
        <f>COUNTIF(C95:C95,TRUE)/1</f>
        <v>0</v>
      </c>
    </row>
    <row r="96" ht="21" customHeight="1" outlineLevel="1">
      <c r="A96" s="10" t="inlineStr">
        <is>
          <t xml:space="preserve">CAC-GF</t>
        </is>
      </c>
      <c r="B96" s="9" t="inlineStr">
        <is>
          <t xml:space="preserve">Giancarlo Fisichella</t>
        </is>
      </c>
      <c r="C96" s="11" t="b">
        <v>0</v>
      </c>
      <c r="D96" s="12" t="n">
        <f>COUNTIF(C96:C96,TRUE)/1</f>
        <v>0</v>
      </c>
    </row>
    <row r="97" ht="7" customHeight="1"/>
    <row r="98" ht="27" customHeight="1">
      <c r="A98" s="8" t="inlineStr">
        <is>
          <t xml:space="preserve">FUTURO  ·  3 cartes</t>
        </is>
      </c>
      <c r="D98" s="12" t="n">
        <f>COUNTIF(C99:C101,TRUE)/3</f>
        <v>0</v>
      </c>
    </row>
    <row r="99" ht="21" customHeight="1" outlineLevel="1">
      <c r="A99" s="10" t="inlineStr">
        <is>
          <t xml:space="preserve">FUT-1</t>
        </is>
      </c>
      <c r="B99" s="9" t="inlineStr">
        <is>
          <t xml:space="preserve">Arvid Lindblad (RC)</t>
        </is>
      </c>
      <c r="C99" s="11" t="b">
        <v>0</v>
      </c>
      <c r="D99" s="12" t="n">
        <f>COUNTIF(C99:C99,TRUE)/1</f>
        <v>0</v>
      </c>
    </row>
    <row r="100" ht="21" customHeight="1" outlineLevel="1">
      <c r="A100" s="10" t="inlineStr">
        <is>
          <t xml:space="preserve">FUT-2</t>
        </is>
      </c>
      <c r="B100" s="9" t="inlineStr">
        <is>
          <t xml:space="preserve">Rafael Câmara</t>
        </is>
      </c>
      <c r="C100" s="11" t="b">
        <v>0</v>
      </c>
      <c r="D100" s="12" t="n">
        <f>COUNTIF(C100:C100,TRUE)/1</f>
        <v>0</v>
      </c>
    </row>
    <row r="101" ht="21" customHeight="1" outlineLevel="1">
      <c r="A101" s="10" t="inlineStr">
        <is>
          <t xml:space="preserve">FUT-3</t>
        </is>
      </c>
      <c r="B101" s="9" t="inlineStr">
        <is>
          <t xml:space="preserve">Ugo Ugochukwu</t>
        </is>
      </c>
      <c r="C101" s="11" t="b">
        <v>0</v>
      </c>
      <c r="D101" s="12" t="n">
        <f>COUNTIF(C101:C101,TRUE)/1</f>
        <v>0</v>
      </c>
    </row>
    <row r="102" ht="7" customHeight="1"/>
    <row r="103" ht="27" customHeight="1">
      <c r="A103" s="8" t="inlineStr">
        <is>
          <t xml:space="preserve">VUELTA 1  ·  22 cartes</t>
        </is>
      </c>
      <c r="D103" s="12" t="n">
        <f>COUNTIF(C104:C125,TRUE)/22</f>
        <v>0</v>
      </c>
    </row>
    <row r="104" ht="21" customHeight="1" outlineLevel="1">
      <c r="A104" s="10" t="inlineStr">
        <is>
          <t xml:space="preserve">VUE-LN</t>
        </is>
      </c>
      <c r="B104" s="9" t="inlineStr">
        <is>
          <t xml:space="preserve">Lando Norris</t>
        </is>
      </c>
      <c r="C104" s="11" t="b">
        <v>0</v>
      </c>
      <c r="D104" s="12" t="n">
        <f>COUNTIF(C104:C104,TRUE)/1</f>
        <v>0</v>
      </c>
    </row>
    <row r="105" ht="21" customHeight="1" outlineLevel="1">
      <c r="A105" s="10" t="inlineStr">
        <is>
          <t xml:space="preserve">VUE-OP</t>
        </is>
      </c>
      <c r="B105" s="9" t="inlineStr">
        <is>
          <t xml:space="preserve">Oscar Piastri</t>
        </is>
      </c>
      <c r="C105" s="11" t="b">
        <v>0</v>
      </c>
      <c r="D105" s="12" t="n">
        <f>COUNTIF(C105:C105,TRUE)/1</f>
        <v>0</v>
      </c>
    </row>
    <row r="106" ht="21" customHeight="1" outlineLevel="1">
      <c r="A106" s="10" t="inlineStr">
        <is>
          <t xml:space="preserve">VUE-GR</t>
        </is>
      </c>
      <c r="B106" s="9" t="inlineStr">
        <is>
          <t xml:space="preserve">George Russell</t>
        </is>
      </c>
      <c r="C106" s="11" t="b">
        <v>0</v>
      </c>
      <c r="D106" s="12" t="n">
        <f>COUNTIF(C106:C106,TRUE)/1</f>
        <v>0</v>
      </c>
    </row>
    <row r="107" ht="21" customHeight="1" outlineLevel="1">
      <c r="A107" s="10" t="inlineStr">
        <is>
          <t xml:space="preserve">VUE-KA</t>
        </is>
      </c>
      <c r="B107" s="9" t="inlineStr">
        <is>
          <t xml:space="preserve">Kimi Antonelli</t>
        </is>
      </c>
      <c r="C107" s="11" t="b">
        <v>0</v>
      </c>
      <c r="D107" s="12" t="n">
        <f>COUNTIF(C107:C107,TRUE)/1</f>
        <v>0</v>
      </c>
    </row>
    <row r="108" ht="21" customHeight="1" outlineLevel="1">
      <c r="A108" s="10" t="inlineStr">
        <is>
          <t xml:space="preserve">VUE-MV</t>
        </is>
      </c>
      <c r="B108" s="9" t="inlineStr">
        <is>
          <t xml:space="preserve">Max Verstappen</t>
        </is>
      </c>
      <c r="C108" s="11" t="b">
        <v>0</v>
      </c>
      <c r="D108" s="12" t="n">
        <f>COUNTIF(C108:C108,TRUE)/1</f>
        <v>0</v>
      </c>
    </row>
    <row r="109" ht="21" customHeight="1" outlineLevel="1">
      <c r="A109" s="10" t="inlineStr">
        <is>
          <t xml:space="preserve">VUE-IH</t>
        </is>
      </c>
      <c r="B109" s="9" t="inlineStr">
        <is>
          <t xml:space="preserve">Isack Hadjar</t>
        </is>
      </c>
      <c r="C109" s="11" t="b">
        <v>0</v>
      </c>
      <c r="D109" s="12" t="n">
        <f>COUNTIF(C109:C109,TRUE)/1</f>
        <v>0</v>
      </c>
    </row>
    <row r="110" ht="21" customHeight="1" outlineLevel="1">
      <c r="A110" s="10" t="inlineStr">
        <is>
          <t xml:space="preserve">VUE-CL</t>
        </is>
      </c>
      <c r="B110" s="9" t="inlineStr">
        <is>
          <t xml:space="preserve">Charles Leclerc</t>
        </is>
      </c>
      <c r="C110" s="11" t="b">
        <v>0</v>
      </c>
      <c r="D110" s="12" t="n">
        <f>COUNTIF(C110:C110,TRUE)/1</f>
        <v>0</v>
      </c>
    </row>
    <row r="111" ht="21" customHeight="1" outlineLevel="1">
      <c r="A111" s="10" t="inlineStr">
        <is>
          <t xml:space="preserve">VUE-LH</t>
        </is>
      </c>
      <c r="B111" s="9" t="inlineStr">
        <is>
          <t xml:space="preserve">Lewis Hamilton</t>
        </is>
      </c>
      <c r="C111" s="11" t="b">
        <v>0</v>
      </c>
      <c r="D111" s="12" t="n">
        <f>COUNTIF(C111:C111,TRUE)/1</f>
        <v>0</v>
      </c>
    </row>
    <row r="112" ht="21" customHeight="1" outlineLevel="1">
      <c r="A112" s="10" t="inlineStr">
        <is>
          <t xml:space="preserve">VUE-AA</t>
        </is>
      </c>
      <c r="B112" s="9" t="inlineStr">
        <is>
          <t xml:space="preserve">Alex Albon</t>
        </is>
      </c>
      <c r="C112" s="11" t="b">
        <v>0</v>
      </c>
      <c r="D112" s="12" t="n">
        <f>COUNTIF(C112:C112,TRUE)/1</f>
        <v>0</v>
      </c>
    </row>
    <row r="113" ht="21" customHeight="1" outlineLevel="1">
      <c r="A113" s="10" t="inlineStr">
        <is>
          <t xml:space="preserve">VUE-CS</t>
        </is>
      </c>
      <c r="B113" s="9" t="inlineStr">
        <is>
          <t xml:space="preserve">Carlos Sainz</t>
        </is>
      </c>
      <c r="C113" s="11" t="b">
        <v>0</v>
      </c>
      <c r="D113" s="12" t="n">
        <f>COUNTIF(C113:C113,TRUE)/1</f>
        <v>0</v>
      </c>
    </row>
    <row r="114" ht="21" customHeight="1" outlineLevel="1">
      <c r="A114" s="10" t="inlineStr">
        <is>
          <t xml:space="preserve">VUE-LL</t>
        </is>
      </c>
      <c r="B114" s="9" t="inlineStr">
        <is>
          <t xml:space="preserve">Liam Lawson</t>
        </is>
      </c>
      <c r="C114" s="11" t="b">
        <v>0</v>
      </c>
      <c r="D114" s="12" t="n">
        <f>COUNTIF(C114:C114,TRUE)/1</f>
        <v>0</v>
      </c>
    </row>
    <row r="115" ht="21" customHeight="1" outlineLevel="1">
      <c r="A115" s="10" t="inlineStr">
        <is>
          <t xml:space="preserve">VUE-AL</t>
        </is>
      </c>
      <c r="B115" s="9" t="inlineStr">
        <is>
          <t xml:space="preserve">Arvid Lindblad (RC)</t>
        </is>
      </c>
      <c r="C115" s="11" t="b">
        <v>0</v>
      </c>
      <c r="D115" s="12" t="n">
        <f>COUNTIF(C115:C115,TRUE)/1</f>
        <v>0</v>
      </c>
    </row>
    <row r="116" ht="21" customHeight="1" outlineLevel="1">
      <c r="A116" s="10" t="inlineStr">
        <is>
          <t xml:space="preserve">VUE-FA</t>
        </is>
      </c>
      <c r="B116" s="9" t="inlineStr">
        <is>
          <t xml:space="preserve">Fernando Alonso</t>
        </is>
      </c>
      <c r="C116" s="11" t="b">
        <v>0</v>
      </c>
      <c r="D116" s="12" t="n">
        <f>COUNTIF(C116:C116,TRUE)/1</f>
        <v>0</v>
      </c>
    </row>
    <row r="117" ht="21" customHeight="1" outlineLevel="1">
      <c r="A117" s="10" t="inlineStr">
        <is>
          <t xml:space="preserve">VUE-LS</t>
        </is>
      </c>
      <c r="B117" s="9" t="inlineStr">
        <is>
          <t xml:space="preserve">Lance Stroll</t>
        </is>
      </c>
      <c r="C117" s="11" t="b">
        <v>0</v>
      </c>
      <c r="D117" s="12" t="n">
        <f>COUNTIF(C117:C117,TRUE)/1</f>
        <v>0</v>
      </c>
    </row>
    <row r="118" ht="21" customHeight="1" outlineLevel="1">
      <c r="A118" s="10" t="inlineStr">
        <is>
          <t xml:space="preserve">VUE-OB</t>
        </is>
      </c>
      <c r="B118" s="9" t="inlineStr">
        <is>
          <t xml:space="preserve">Oliver Bearman</t>
        </is>
      </c>
      <c r="C118" s="11" t="b">
        <v>0</v>
      </c>
      <c r="D118" s="12" t="n">
        <f>COUNTIF(C118:C118,TRUE)/1</f>
        <v>0</v>
      </c>
    </row>
    <row r="119" ht="21" customHeight="1" outlineLevel="1">
      <c r="A119" s="10" t="inlineStr">
        <is>
          <t xml:space="preserve">VUE-EO</t>
        </is>
      </c>
      <c r="B119" s="9" t="inlineStr">
        <is>
          <t xml:space="preserve">Esteban Ocon</t>
        </is>
      </c>
      <c r="C119" s="11" t="b">
        <v>0</v>
      </c>
      <c r="D119" s="12" t="n">
        <f>COUNTIF(C119:C119,TRUE)/1</f>
        <v>0</v>
      </c>
    </row>
    <row r="120" ht="21" customHeight="1" outlineLevel="1">
      <c r="A120" s="10" t="inlineStr">
        <is>
          <t xml:space="preserve">VUE-NH</t>
        </is>
      </c>
      <c r="B120" s="9" t="inlineStr">
        <is>
          <t xml:space="preserve">Nico Hülkenberg</t>
        </is>
      </c>
      <c r="C120" s="11" t="b">
        <v>0</v>
      </c>
      <c r="D120" s="12" t="n">
        <f>COUNTIF(C120:C120,TRUE)/1</f>
        <v>0</v>
      </c>
    </row>
    <row r="121" ht="21" customHeight="1" outlineLevel="1">
      <c r="A121" s="10" t="inlineStr">
        <is>
          <t xml:space="preserve">VUE-GB</t>
        </is>
      </c>
      <c r="B121" s="9" t="inlineStr">
        <is>
          <t xml:space="preserve">Gabriel Bortoleto</t>
        </is>
      </c>
      <c r="C121" s="11" t="b">
        <v>0</v>
      </c>
      <c r="D121" s="12" t="n">
        <f>COUNTIF(C121:C121,TRUE)/1</f>
        <v>0</v>
      </c>
    </row>
    <row r="122" ht="21" customHeight="1" outlineLevel="1">
      <c r="A122" s="10" t="inlineStr">
        <is>
          <t xml:space="preserve">VUE-PG</t>
        </is>
      </c>
      <c r="B122" s="9" t="inlineStr">
        <is>
          <t xml:space="preserve">Pierre Gasly</t>
        </is>
      </c>
      <c r="C122" s="11" t="b">
        <v>0</v>
      </c>
      <c r="D122" s="12" t="n">
        <f>COUNTIF(C122:C122,TRUE)/1</f>
        <v>0</v>
      </c>
    </row>
    <row r="123" ht="21" customHeight="1" outlineLevel="1">
      <c r="A123" s="10" t="inlineStr">
        <is>
          <t xml:space="preserve">VUE-FC</t>
        </is>
      </c>
      <c r="B123" s="9" t="inlineStr">
        <is>
          <t xml:space="preserve">Franco Colapinto</t>
        </is>
      </c>
      <c r="C123" s="11" t="b">
        <v>0</v>
      </c>
      <c r="D123" s="12" t="n">
        <f>COUNTIF(C123:C123,TRUE)/1</f>
        <v>0</v>
      </c>
    </row>
    <row r="124" ht="21" customHeight="1" outlineLevel="1">
      <c r="A124" s="10" t="inlineStr">
        <is>
          <t xml:space="preserve">VUE-SP</t>
        </is>
      </c>
      <c r="B124" s="9" t="inlineStr">
        <is>
          <t xml:space="preserve">Sergio Pérez</t>
        </is>
      </c>
      <c r="C124" s="11" t="b">
        <v>0</v>
      </c>
      <c r="D124" s="12" t="n">
        <f>COUNTIF(C124:C124,TRUE)/1</f>
        <v>0</v>
      </c>
    </row>
    <row r="125" ht="21" customHeight="1" outlineLevel="1">
      <c r="A125" s="10" t="inlineStr">
        <is>
          <t xml:space="preserve">VUE-VB</t>
        </is>
      </c>
      <c r="B125" s="9" t="inlineStr">
        <is>
          <t xml:space="preserve">Valtteri Bottas</t>
        </is>
      </c>
      <c r="C125" s="11" t="b">
        <v>0</v>
      </c>
      <c r="D125" s="12" t="n">
        <f>COUNTIF(C125:C125,TRUE)/1</f>
        <v>0</v>
      </c>
    </row>
    <row r="126" ht="7" customHeight="1"/>
    <row r="127" ht="27" customHeight="1">
      <c r="A127" s="8" t="inlineStr">
        <is>
          <t xml:space="preserve">PODIUM TRIPLE AUTOGRAPHS  ·  24 cartes</t>
        </is>
      </c>
      <c r="D127" s="12" t="n">
        <f>COUNTIF(C128:C151,TRUE)/24</f>
        <v>0</v>
      </c>
    </row>
    <row r="128" ht="21" customHeight="1" outlineLevel="1">
      <c r="A128" s="10" t="inlineStr">
        <is>
          <t xml:space="preserve">R1-NVR</t>
        </is>
      </c>
      <c r="B128" s="9" t="inlineStr">
        <is>
          <t xml:space="preserve">Lando Norris, Max Verstappen &amp; George Russell</t>
        </is>
      </c>
      <c r="C128" s="11" t="b">
        <v>0</v>
      </c>
      <c r="D128" s="12" t="n">
        <f>COUNTIF(C128:C128,TRUE)/1</f>
        <v>0</v>
      </c>
    </row>
    <row r="129" ht="21" customHeight="1" outlineLevel="1">
      <c r="A129" s="10" t="inlineStr">
        <is>
          <t xml:space="preserve">R2-PNR</t>
        </is>
      </c>
      <c r="B129" s="9" t="inlineStr">
        <is>
          <t xml:space="preserve">Oscar Piastri, Lando Norris &amp; George Russell</t>
        </is>
      </c>
      <c r="C129" s="11" t="b">
        <v>0</v>
      </c>
      <c r="D129" s="12" t="n">
        <f>COUNTIF(C129:C129,TRUE)/1</f>
        <v>0</v>
      </c>
    </row>
    <row r="130" ht="21" customHeight="1" outlineLevel="1">
      <c r="A130" s="10" t="inlineStr">
        <is>
          <t xml:space="preserve">R3-VNP</t>
        </is>
      </c>
      <c r="B130" s="9" t="inlineStr">
        <is>
          <t xml:space="preserve">Max Verstappen, Lando Norris &amp; Oscar Piastri</t>
        </is>
      </c>
      <c r="C130" s="11" t="b">
        <v>0</v>
      </c>
      <c r="D130" s="12" t="n">
        <f>COUNTIF(C130:C130,TRUE)/1</f>
        <v>0</v>
      </c>
    </row>
    <row r="131" ht="21" customHeight="1" outlineLevel="1">
      <c r="A131" s="10" t="inlineStr">
        <is>
          <t xml:space="preserve">R4-PRN</t>
        </is>
      </c>
      <c r="B131" s="9" t="inlineStr">
        <is>
          <t xml:space="preserve">Oscar Piastri, George Russell &amp; Lando Norris</t>
        </is>
      </c>
      <c r="C131" s="11" t="b">
        <v>0</v>
      </c>
      <c r="D131" s="12" t="n">
        <f>COUNTIF(C131:C131,TRUE)/1</f>
        <v>0</v>
      </c>
    </row>
    <row r="132" ht="21" customHeight="1" outlineLevel="1">
      <c r="A132" s="10" t="inlineStr">
        <is>
          <t xml:space="preserve">R5-PVL</t>
        </is>
      </c>
      <c r="B132" s="9" t="inlineStr">
        <is>
          <t xml:space="preserve">Oscar Piastri, Max Verstappen &amp; Charles Leclerc</t>
        </is>
      </c>
      <c r="C132" s="11" t="b">
        <v>0</v>
      </c>
      <c r="D132" s="12" t="n">
        <f>COUNTIF(C132:C132,TRUE)/1</f>
        <v>0</v>
      </c>
    </row>
    <row r="133" ht="21" customHeight="1" outlineLevel="1">
      <c r="A133" s="10" t="inlineStr">
        <is>
          <t xml:space="preserve">R6-PNR</t>
        </is>
      </c>
      <c r="B133" s="9" t="inlineStr">
        <is>
          <t xml:space="preserve">Oscar Piastri, Lando Norris &amp; George Russell</t>
        </is>
      </c>
      <c r="C133" s="11" t="b">
        <v>0</v>
      </c>
      <c r="D133" s="12" t="n">
        <f>COUNTIF(C133:C133,TRUE)/1</f>
        <v>0</v>
      </c>
    </row>
    <row r="134" ht="21" customHeight="1" outlineLevel="1">
      <c r="A134" s="10" t="inlineStr">
        <is>
          <t xml:space="preserve">R7-VNP</t>
        </is>
      </c>
      <c r="B134" s="9" t="inlineStr">
        <is>
          <t xml:space="preserve">Max Verstappen, Lando Norris &amp; Oscar Piastri</t>
        </is>
      </c>
      <c r="C134" s="11" t="b">
        <v>0</v>
      </c>
      <c r="D134" s="12" t="n">
        <f>COUNTIF(C134:C134,TRUE)/1</f>
        <v>0</v>
      </c>
    </row>
    <row r="135" ht="21" customHeight="1" outlineLevel="1">
      <c r="A135" s="10" t="inlineStr">
        <is>
          <t xml:space="preserve">R8-NLP</t>
        </is>
      </c>
      <c r="B135" s="9" t="inlineStr">
        <is>
          <t xml:space="preserve">Lando Norris, Charles Leclerc &amp; Oscar Piastri</t>
        </is>
      </c>
      <c r="C135" s="11" t="b">
        <v>0</v>
      </c>
      <c r="D135" s="12" t="n">
        <f>COUNTIF(C135:C135,TRUE)/1</f>
        <v>0</v>
      </c>
    </row>
    <row r="136" ht="21" customHeight="1" outlineLevel="1">
      <c r="A136" s="10" t="inlineStr">
        <is>
          <t xml:space="preserve">R9-PNL</t>
        </is>
      </c>
      <c r="B136" s="9" t="inlineStr">
        <is>
          <t xml:space="preserve">Oscar Piastri, Lando Norris &amp; Charles Leclerc</t>
        </is>
      </c>
      <c r="C136" s="11" t="b">
        <v>0</v>
      </c>
      <c r="D136" s="12" t="n">
        <f>COUNTIF(C136:C136,TRUE)/1</f>
        <v>0</v>
      </c>
    </row>
    <row r="137" ht="21" customHeight="1" outlineLevel="1">
      <c r="A137" s="10" t="inlineStr">
        <is>
          <t xml:space="preserve">R10-RVA</t>
        </is>
      </c>
      <c r="B137" s="9" t="inlineStr">
        <is>
          <t xml:space="preserve">George Russell, Max Verstappen &amp; Kimi Antonelli</t>
        </is>
      </c>
      <c r="C137" s="11" t="b">
        <v>0</v>
      </c>
      <c r="D137" s="12" t="n">
        <f>COUNTIF(C137:C137,TRUE)/1</f>
        <v>0</v>
      </c>
    </row>
    <row r="138" ht="21" customHeight="1" outlineLevel="1">
      <c r="A138" s="10" t="inlineStr">
        <is>
          <t xml:space="preserve">R11-NPL</t>
        </is>
      </c>
      <c r="B138" s="9" t="inlineStr">
        <is>
          <t xml:space="preserve">Lando Norris, Oscar Piastri &amp; Charles Leclerc</t>
        </is>
      </c>
      <c r="C138" s="11" t="b">
        <v>0</v>
      </c>
      <c r="D138" s="12" t="n">
        <f>COUNTIF(C138:C138,TRUE)/1</f>
        <v>0</v>
      </c>
    </row>
    <row r="139" ht="21" customHeight="1" outlineLevel="1">
      <c r="A139" s="10" t="inlineStr">
        <is>
          <t xml:space="preserve">R12-NPH</t>
        </is>
      </c>
      <c r="B139" s="9" t="inlineStr">
        <is>
          <t xml:space="preserve">Lando Norris, Oscar Piastri &amp; Nico Hülkenberg</t>
        </is>
      </c>
      <c r="C139" s="11" t="b">
        <v>0</v>
      </c>
      <c r="D139" s="12" t="n">
        <f>COUNTIF(C139:C139,TRUE)/1</f>
        <v>0</v>
      </c>
    </row>
    <row r="140" ht="21" customHeight="1" outlineLevel="1">
      <c r="A140" s="10" t="inlineStr">
        <is>
          <t xml:space="preserve">R13-PNL</t>
        </is>
      </c>
      <c r="B140" s="9" t="inlineStr">
        <is>
          <t xml:space="preserve">Oscar Piastri, Lando Norris &amp; Charles Leclerc</t>
        </is>
      </c>
      <c r="C140" s="11" t="b">
        <v>0</v>
      </c>
      <c r="D140" s="12" t="n">
        <f>COUNTIF(C140:C140,TRUE)/1</f>
        <v>0</v>
      </c>
    </row>
    <row r="141" ht="21" customHeight="1" outlineLevel="1">
      <c r="A141" s="10" t="inlineStr">
        <is>
          <t xml:space="preserve">R14-NPR</t>
        </is>
      </c>
      <c r="B141" s="9" t="inlineStr">
        <is>
          <t xml:space="preserve">Lando Norris, Oscar Piastri &amp; George Russell</t>
        </is>
      </c>
      <c r="C141" s="11" t="b">
        <v>0</v>
      </c>
      <c r="D141" s="12" t="n">
        <f>COUNTIF(C141:C141,TRUE)/1</f>
        <v>0</v>
      </c>
    </row>
    <row r="142" ht="21" customHeight="1" outlineLevel="1">
      <c r="A142" s="10" t="inlineStr">
        <is>
          <t xml:space="preserve">R15-PVH</t>
        </is>
      </c>
      <c r="B142" s="9" t="inlineStr">
        <is>
          <t xml:space="preserve">Oscar Piastri, Max Verstappen &amp; Isack Hadjar</t>
        </is>
      </c>
      <c r="C142" s="11" t="b">
        <v>0</v>
      </c>
      <c r="D142" s="12" t="n">
        <f>COUNTIF(C142:C142,TRUE)/1</f>
        <v>0</v>
      </c>
    </row>
    <row r="143" ht="21" customHeight="1" outlineLevel="1">
      <c r="A143" s="10" t="inlineStr">
        <is>
          <t xml:space="preserve">R16-VNP</t>
        </is>
      </c>
      <c r="B143" s="9" t="inlineStr">
        <is>
          <t xml:space="preserve">Max Verstappen, Lando Norris &amp; Oscar Piastri</t>
        </is>
      </c>
      <c r="C143" s="11" t="b">
        <v>0</v>
      </c>
      <c r="D143" s="12" t="n">
        <f>COUNTIF(C143:C143,TRUE)/1</f>
        <v>0</v>
      </c>
    </row>
    <row r="144" ht="21" customHeight="1" outlineLevel="1">
      <c r="A144" s="10" t="inlineStr">
        <is>
          <t xml:space="preserve">R17-VRS</t>
        </is>
      </c>
      <c r="B144" s="9" t="inlineStr">
        <is>
          <t xml:space="preserve">Max Verstappen, George Russell &amp; Carlos Sainz</t>
        </is>
      </c>
      <c r="C144" s="11" t="b">
        <v>0</v>
      </c>
      <c r="D144" s="12" t="n">
        <f>COUNTIF(C144:C144,TRUE)/1</f>
        <v>0</v>
      </c>
    </row>
    <row r="145" ht="21" customHeight="1" outlineLevel="1">
      <c r="A145" s="10" t="inlineStr">
        <is>
          <t xml:space="preserve">R18-RVN</t>
        </is>
      </c>
      <c r="B145" s="9" t="inlineStr">
        <is>
          <t xml:space="preserve">George Russell, Max Verstappen &amp; Lando Norris</t>
        </is>
      </c>
      <c r="C145" s="11" t="b">
        <v>0</v>
      </c>
      <c r="D145" s="12" t="n">
        <f>COUNTIF(C145:C145,TRUE)/1</f>
        <v>0</v>
      </c>
    </row>
    <row r="146" ht="21" customHeight="1" outlineLevel="1">
      <c r="A146" s="10" t="inlineStr">
        <is>
          <t xml:space="preserve">R19-VNL</t>
        </is>
      </c>
      <c r="B146" s="9" t="inlineStr">
        <is>
          <t xml:space="preserve">Max Verstappen, Lando Norris &amp; Charles Leclerc</t>
        </is>
      </c>
      <c r="C146" s="11" t="b">
        <v>0</v>
      </c>
      <c r="D146" s="12" t="n">
        <f>COUNTIF(C146:C146,TRUE)/1</f>
        <v>0</v>
      </c>
    </row>
    <row r="147" ht="21" customHeight="1" outlineLevel="1">
      <c r="A147" s="10" t="inlineStr">
        <is>
          <t xml:space="preserve">R20-NLV</t>
        </is>
      </c>
      <c r="B147" s="9" t="inlineStr">
        <is>
          <t xml:space="preserve">Lando Norris, Charles Leclerc &amp; Max Verstappen</t>
        </is>
      </c>
      <c r="C147" s="11" t="b">
        <v>0</v>
      </c>
      <c r="D147" s="12" t="n">
        <f>COUNTIF(C147:C147,TRUE)/1</f>
        <v>0</v>
      </c>
    </row>
    <row r="148" ht="21" customHeight="1" outlineLevel="1">
      <c r="A148" s="10" t="inlineStr">
        <is>
          <t xml:space="preserve">R21-NAV</t>
        </is>
      </c>
      <c r="B148" s="9" t="inlineStr">
        <is>
          <t xml:space="preserve">Lando Norris, Kimi Antonelli &amp; Max Verstappen</t>
        </is>
      </c>
      <c r="C148" s="11" t="b">
        <v>0</v>
      </c>
      <c r="D148" s="12" t="n">
        <f>COUNTIF(C148:C148,TRUE)/1</f>
        <v>0</v>
      </c>
    </row>
    <row r="149" ht="21" customHeight="1" outlineLevel="1">
      <c r="A149" s="10" t="inlineStr">
        <is>
          <t xml:space="preserve">R22-VRA</t>
        </is>
      </c>
      <c r="B149" s="9" t="inlineStr">
        <is>
          <t xml:space="preserve">Max Verstappen, George Russell &amp; Kimi Antonelli</t>
        </is>
      </c>
      <c r="C149" s="11" t="b">
        <v>0</v>
      </c>
      <c r="D149" s="12" t="n">
        <f>COUNTIF(C149:C149,TRUE)/1</f>
        <v>0</v>
      </c>
    </row>
    <row r="150" ht="21" customHeight="1" outlineLevel="1">
      <c r="A150" s="10" t="inlineStr">
        <is>
          <t xml:space="preserve">R23-VPS</t>
        </is>
      </c>
      <c r="B150" s="9" t="inlineStr">
        <is>
          <t xml:space="preserve">Max Verstappen, Oscar Piastri &amp; Carlos Sainz</t>
        </is>
      </c>
      <c r="C150" s="11" t="b">
        <v>0</v>
      </c>
      <c r="D150" s="12" t="n">
        <f>COUNTIF(C150:C150,TRUE)/1</f>
        <v>0</v>
      </c>
    </row>
    <row r="151" ht="21" customHeight="1" outlineLevel="1">
      <c r="A151" s="10" t="inlineStr">
        <is>
          <t xml:space="preserve">R24-VPN</t>
        </is>
      </c>
      <c r="B151" s="9" t="inlineStr">
        <is>
          <t xml:space="preserve">Max Verstappen, Oscar Piastri &amp; Lando Norris</t>
        </is>
      </c>
      <c r="C151" s="11" t="b">
        <v>0</v>
      </c>
      <c r="D151" s="12" t="n">
        <f>COUNTIF(C151:C151,TRUE)/1</f>
        <v>0</v>
      </c>
    </row>
    <row r="152" ht="7" customHeight="1"/>
  </sheetData>
  <mergeCells count="7">
    <mergeCell ref="A1:D1"/>
    <mergeCell ref="A2:D2"/>
    <mergeCell ref="A3:D3"/>
    <mergeCell ref="A5:C5"/>
    <mergeCell ref="A98:C98"/>
    <mergeCell ref="A103:C103"/>
    <mergeCell ref="A127:C127"/>
  </mergeCells>
  <dataValidations count="140">
    <dataValidation sqref="C6"/>
    <dataValidation sqref="C7"/>
    <dataValidation sqref="C8"/>
    <dataValidation sqref="C9"/>
    <dataValidation sqref="C10"/>
    <dataValidation sqref="C11"/>
    <dataValidation sqref="C12"/>
    <dataValidation sqref="C13"/>
    <dataValidation sqref="C14"/>
    <dataValidation sqref="C15"/>
    <dataValidation sqref="C16"/>
    <dataValidation sqref="C17"/>
    <dataValidation sqref="C18"/>
    <dataValidation sqref="C19"/>
    <dataValidation sqref="C20"/>
    <dataValidation sqref="C21"/>
    <dataValidation sqref="C22"/>
    <dataValidation sqref="C23"/>
    <dataValidation sqref="C24"/>
    <dataValidation sqref="C25"/>
    <dataValidation sqref="C26"/>
    <dataValidation sqref="C27"/>
    <dataValidation sqref="C28"/>
    <dataValidation sqref="C29"/>
    <dataValidation sqref="C30"/>
    <dataValidation sqref="C31"/>
    <dataValidation sqref="C32"/>
    <dataValidation sqref="C33"/>
    <dataValidation sqref="C34"/>
    <dataValidation sqref="C35"/>
    <dataValidation sqref="C36"/>
    <dataValidation sqref="C37"/>
    <dataValidation sqref="C38"/>
    <dataValidation sqref="C39"/>
    <dataValidation sqref="C40"/>
    <dataValidation sqref="C41"/>
    <dataValidation sqref="C42"/>
    <dataValidation sqref="C43"/>
    <dataValidation sqref="C44"/>
    <dataValidation sqref="C45"/>
    <dataValidation sqref="C46"/>
    <dataValidation sqref="C47"/>
    <dataValidation sqref="C48"/>
    <dataValidation sqref="C49"/>
    <dataValidation sqref="C50"/>
    <dataValidation sqref="C51"/>
    <dataValidation sqref="C52"/>
    <dataValidation sqref="C53"/>
    <dataValidation sqref="C54"/>
    <dataValidation sqref="C55"/>
    <dataValidation sqref="C56"/>
    <dataValidation sqref="C57"/>
    <dataValidation sqref="C58"/>
    <dataValidation sqref="C59"/>
    <dataValidation sqref="C60"/>
    <dataValidation sqref="C61"/>
    <dataValidation sqref="C62"/>
    <dataValidation sqref="C63"/>
    <dataValidation sqref="C64"/>
    <dataValidation sqref="C65"/>
    <dataValidation sqref="C66"/>
    <dataValidation sqref="C67"/>
    <dataValidation sqref="C68"/>
    <dataValidation sqref="C69"/>
    <dataValidation sqref="C70"/>
    <dataValidation sqref="C71"/>
    <dataValidation sqref="C72"/>
    <dataValidation sqref="C73"/>
    <dataValidation sqref="C74"/>
    <dataValidation sqref="C75"/>
    <dataValidation sqref="C76"/>
    <dataValidation sqref="C77"/>
    <dataValidation sqref="C78"/>
    <dataValidation sqref="C79"/>
    <dataValidation sqref="C80"/>
    <dataValidation sqref="C81"/>
    <dataValidation sqref="C82"/>
    <dataValidation sqref="C83"/>
    <dataValidation sqref="C84"/>
    <dataValidation sqref="C85"/>
    <dataValidation sqref="C86"/>
    <dataValidation sqref="C87"/>
    <dataValidation sqref="C88"/>
    <dataValidation sqref="C89"/>
    <dataValidation sqref="C90"/>
    <dataValidation sqref="C91"/>
    <dataValidation sqref="C92"/>
    <dataValidation sqref="C93"/>
    <dataValidation sqref="C94"/>
    <dataValidation sqref="C95"/>
    <dataValidation sqref="C96"/>
    <dataValidation sqref="C99"/>
    <dataValidation sqref="C100"/>
    <dataValidation sqref="C101"/>
    <dataValidation sqref="C104"/>
    <dataValidation sqref="C105"/>
    <dataValidation sqref="C106"/>
    <dataValidation sqref="C107"/>
    <dataValidation sqref="C108"/>
    <dataValidation sqref="C109"/>
    <dataValidation sqref="C110"/>
    <dataValidation sqref="C111"/>
    <dataValidation sqref="C112"/>
    <dataValidation sqref="C113"/>
    <dataValidation sqref="C114"/>
    <dataValidation sqref="C115"/>
    <dataValidation sqref="C116"/>
    <dataValidation sqref="C117"/>
    <dataValidation sqref="C118"/>
    <dataValidation sqref="C119"/>
    <dataValidation sqref="C120"/>
    <dataValidation sqref="C121"/>
    <dataValidation sqref="C122"/>
    <dataValidation sqref="C123"/>
    <dataValidation sqref="C124"/>
    <dataValidation sqref="C125"/>
    <dataValidation sqref="C128"/>
    <dataValidation sqref="C129"/>
    <dataValidation sqref="C130"/>
    <dataValidation sqref="C131"/>
    <dataValidation sqref="C132"/>
    <dataValidation sqref="C133"/>
    <dataValidation sqref="C134"/>
    <dataValidation sqref="C135"/>
    <dataValidation sqref="C136"/>
    <dataValidation sqref="C137"/>
    <dataValidation sqref="C138"/>
    <dataValidation sqref="C139"/>
    <dataValidation sqref="C140"/>
    <dataValidation sqref="C141"/>
    <dataValidation sqref="C142"/>
    <dataValidation sqref="C143"/>
    <dataValidation sqref="C144"/>
    <dataValidation sqref="C145"/>
    <dataValidation sqref="C146"/>
    <dataValidation sqref="C147"/>
    <dataValidation sqref="C148"/>
    <dataValidation sqref="C149"/>
    <dataValidation sqref="C150"/>
    <dataValidation sqref="C151"/>
  </dataValidations>
  <pageMargins left="0.35" right="0.35" top="0.5" bottom="0.5" header="0.2" footer="0.2"/>
</worksheet>
</file>

<file path=xl/worksheets/sheet5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11" customWidth="1"/>
    <col min="4" max="4" width="14" customWidth="1"/>
  </cols>
  <sheetData>
    <row r="1" ht="36" customHeight="1">
      <c r="A1" s="1" t="inlineStr">
        <is>
          <t xml:space="preserve">Topps Chrome F1 2026 — Autographes &amp; Reliques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Standard</t>
        </is>
      </c>
      <c r="D4" s="7" t="inlineStr">
        <is>
          <t xml:space="preserve">Progression</t>
        </is>
      </c>
    </row>
    <row r="5" ht="27" customHeight="1">
      <c r="A5" s="8" t="inlineStr">
        <is>
          <t xml:space="preserve">F1 DEBUT PATCH AUTOGRAPHS  ·  1 carte</t>
        </is>
      </c>
      <c r="D5" s="12" t="n">
        <f>COUNTIF(C6:C6,TRUE)/1</f>
        <v>0</v>
      </c>
    </row>
    <row r="6" ht="21" customHeight="1" outlineLevel="1">
      <c r="A6" s="10" t="inlineStr">
        <is>
          <t xml:space="preserve">DPA-AL</t>
        </is>
      </c>
      <c r="B6" s="9" t="inlineStr">
        <is>
          <t xml:space="preserve">Arvid Lindblad (RC)</t>
        </is>
      </c>
      <c r="C6" s="11" t="b">
        <v>0</v>
      </c>
      <c r="D6" s="12" t="n">
        <f>COUNTIF(C6:C6,TRUE)/1</f>
        <v>0</v>
      </c>
    </row>
    <row r="7" ht="7" customHeight="1"/>
  </sheetData>
  <mergeCells count="4">
    <mergeCell ref="A1:D1"/>
    <mergeCell ref="A2:D2"/>
    <mergeCell ref="A3:D3"/>
    <mergeCell ref="A5:C5"/>
  </mergeCells>
  <dataValidations count="1">
    <dataValidation sqref="C6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5" baseType="lpstr">
      <vt:lpstr>Aperçu</vt:lpstr>
      <vt:lpstr>Set de base</vt:lpstr>
      <vt:lpstr>Inserts</vt:lpstr>
      <vt:lpstr>Autographes</vt:lpstr>
      <vt:lpstr>Autographes &amp; Reliques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2026-09-23T11:03:13Z</dcterms:created>
  <dcterms:modified xsi:type="dcterms:W3CDTF">2026-09-23T11:03:13Z</dcterms:modified>
  <dc:title>Topps Chrome F1 2026</dc:title>
</cp:coreProperties>
</file>