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featurePropertyBag/featurePropertyBag.xml" ContentType="application/vnd.ms-excel.featurepropertyba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perçu" sheetId="1" r:id="rId1"/>
    <sheet name="Set de base" sheetId="2" r:id="rId2"/>
    <sheet name="Inserts" sheetId="3" r:id="rId3"/>
    <sheet name="Autographes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200" formatCode="0%"/>
  </numFmts>
  <fonts count="10">
    <font>
      <sz val="11"/>
      <name val="Aptos"/>
    </font>
    <font>
      <b/>
      <sz val="19"/>
      <color rgb="FFFFFFFF"/>
      <name val="Aptos Display"/>
    </font>
    <font>
      <b/>
      <sz val="10"/>
      <color rgb="FF17130F"/>
      <name val="Aptos"/>
    </font>
    <font>
      <b/>
      <sz val="10"/>
      <color rgb="FFD4B483"/>
      <name val="Aptos"/>
    </font>
    <font>
      <b/>
      <sz val="11"/>
      <color rgb="FFFFFFFF"/>
      <name val="Aptos"/>
    </font>
    <font>
      <sz val="10"/>
      <color rgb="FF28231D"/>
      <name val="Aptos"/>
    </font>
    <font>
      <b/>
      <sz val="16"/>
      <color rgb="FF28231D"/>
      <name val="Aptos"/>
    </font>
    <font>
      <b/>
      <sz val="9"/>
      <color rgb="FF736B62"/>
      <name val="Aptos"/>
    </font>
    <font>
      <b/>
      <sz val="12"/>
      <color rgb="FF9E7C4C"/>
      <name val="Aptos"/>
    </font>
    <font>
      <i/>
      <sz val="9"/>
      <color rgb="FF736B62"/>
      <name val="Aptos"/>
    </font>
  </fonts>
  <fills count="9">
    <fill>
      <patternFill patternType="none"/>
    </fill>
    <fill>
      <patternFill patternType="gray125"/>
    </fill>
    <fill>
      <patternFill patternType="solid">
        <fgColor rgb="FF0D0C0A"/>
        <bgColor indexed="64"/>
      </patternFill>
    </fill>
    <fill>
      <patternFill patternType="solid">
        <fgColor rgb="FFF0E7D9"/>
        <bgColor indexed="64"/>
      </patternFill>
    </fill>
    <fill>
      <patternFill patternType="solid">
        <fgColor rgb="FFF8F3EB"/>
        <bgColor indexed="64"/>
      </patternFill>
    </fill>
    <fill>
      <patternFill patternType="solid">
        <fgColor rgb="FF17130F"/>
        <bgColor indexed="64"/>
      </patternFill>
    </fill>
    <fill>
      <patternFill patternType="solid">
        <fgColor rgb="FF251E1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1E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E8DED0"/>
      </bottom>
      <diagonal/>
    </border>
    <border>
      <left/>
      <right/>
      <top/>
      <bottom style="thin">
        <color rgb="FFD4B483"/>
      </bottom>
      <diagonal/>
    </border>
    <border>
      <left/>
      <right/>
      <top style="thin">
        <color rgb="FFD4B483"/>
      </top>
      <bottom style="thin">
        <color rgb="FF3D3328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0" fontId="1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200" fontId="6" fillId="7" borderId="2" xfId="0" applyFont="1" applyFill="1" applyBorder="1" applyNumberFormat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  <extLst>
        <ext uri="{C7286773-470A-42A8-94C5-96B5CB345126}">
          <xfpb:xfComplement xmlns:xfpb="http://schemas.microsoft.com/office/spreadsheetml/2022/featurepropertybag" i="0"/>
        </ext>
      </extLst>
    </xf>
    <xf numFmtId="200" fontId="5" fillId="7" borderId="1" xfId="0" applyFont="1" applyFill="1" applyBorder="1" applyNumberFormat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microsoft.com/office/2022/11/relationships/FeaturePropertyBag" Target="featurePropertyBag/featurePropertyBag.xml"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worksheets/sheet1.xml><?xml version="1.0" encoding="utf-8"?>
<worksheet xmlns="http://schemas.openxmlformats.org/spreadsheetml/2006/main">
  <sheetViews>
    <sheetView workbookViewId="0" showGridLines="0" showOutlineSymbols="1">
      <pane ySplit="2" topLeftCell="A3" activePane="bottomLeft" state="frozen"/>
    </sheetView>
  </sheetViews>
  <sheetFormatPr defaultRowHeight="15"/>
  <cols>
    <col min="1" max="1" width="28" customWidth="1"/>
    <col min="2" max="2" width="14" customWidth="1"/>
    <col min="3" max="3" width="16" customWidth="1"/>
    <col min="4" max="4" width="16" customWidth="1"/>
    <col min="5" max="5" width="4" customWidth="1"/>
    <col min="6" max="6" width="28" customWidth="1"/>
    <col min="7" max="7" width="14" customWidth="1"/>
    <col min="8" max="8" width="16" customWidth="1"/>
  </cols>
  <sheetData>
    <row r="1" ht="38" customHeight="1">
      <c r="A1" s="1" t="inlineStr">
        <is>
          <t xml:space="preserve">Topps Chrome F1 2023</t>
        </is>
      </c>
    </row>
    <row r="2" ht="23" customHeight="1">
      <c r="A2" s="2" t="inlineStr">
        <is>
          <t xml:space="preserve">Tracker de collection — checklist complète</t>
        </is>
      </c>
    </row>
    <row r="3" ht="8" customHeight="1"/>
    <row r="4" ht="36" customHeight="1">
      <c r="A4" s="3" t="inlineStr">
        <is>
          <t xml:space="preserve">SET DE BASE
(versions principales)</t>
        </is>
      </c>
      <c r="C4" s="3" t="inlineStr">
        <is>
          <t xml:space="preserve">VERSIONS PRINCIPALES
(tous les onglets)</t>
        </is>
      </c>
      <c r="E4" s="3" t="inlineStr">
        <is>
          <t xml:space="preserve">PARALLÈLES
(variantes)</t>
        </is>
      </c>
      <c r="G4" s="3" t="inlineStr">
        <is>
          <t xml:space="preserve">COLLECTION TOTALE</t>
        </is>
      </c>
    </row>
    <row r="5" ht="25" customHeight="1">
      <c r="A5" s="4" t="n">
        <f>(SUM('Set de base'!AA6:AA63))/58</f>
        <v>0</v>
      </c>
      <c r="C5" s="4" t="n">
        <f>(SUM('Set de base'!AA6:AA63)+SUM('Inserts'!L6:L143)+SUM('Autographes'!L6:L75))/248</f>
        <v>0</v>
      </c>
      <c r="E5" s="4" t="n">
        <f>(SUM('Set de base'!AB6:AB63)+SUM('Inserts'!M6:M143)+SUM('Autographes'!M6:M75))/2312</f>
        <v>0</v>
      </c>
      <c r="G5" s="4" t="n">
        <f>(SUM('Set de base'!AC6:AC63)+SUM('Inserts'!N6:N143)+SUM('Autographes'!N6:N75))/2560</f>
        <v>0</v>
      </c>
    </row>
    <row r="6" ht="25" customHeight="1"/>
    <row r="7" ht="20" customHeight="1">
      <c r="A7" s="5" t="str">
        <f>(SUM('Set de base'!AA6:AA63))&amp;" / 58"</f>
        <v>0 / 58</v>
      </c>
      <c r="C7" s="5" t="str">
        <f>(SUM('Set de base'!AA6:AA63)+SUM('Inserts'!L6:L143)+SUM('Autographes'!L6:L75))&amp;" / 248"</f>
        <v>0 / 248</v>
      </c>
      <c r="E7" s="5" t="str">
        <f>(SUM('Set de base'!AB6:AB63)+SUM('Inserts'!M6:M143)+SUM('Autographes'!M6:M75))&amp;" / 2312"</f>
        <v>0 / 2312</v>
      </c>
      <c r="G7" s="5" t="str">
        <f>(SUM('Set de base'!AC6:AC63)+SUM('Inserts'!N6:N143)+SUM('Autographes'!N6:N75))&amp;" / 2560"</f>
        <v>0 / 2560</v>
      </c>
    </row>
    <row r="8" ht="25" customHeight="1">
      <c r="A8" s="13" t="inlineStr">
        <is>
          <t xml:space="preserve">Set de base = versions principales de l’onglet « Set de base »  •  Versions principales = Standard ou version nominale lorsqu’elle existe, numérotée ou non, tous onglets confondus.</t>
        </is>
      </c>
    </row>
    <row r="9" ht="8" customHeight="1"/>
    <row r="10" ht="25" customHeight="1">
      <c r="A10" s="6" t="inlineStr">
        <is>
          <t xml:space="preserve">Progression par onglet</t>
        </is>
      </c>
    </row>
    <row r="11" ht="24" customHeight="1">
      <c r="A11" s="7" t="inlineStr">
        <is>
          <t xml:space="preserve">Onglet</t>
        </is>
      </c>
      <c r="B11" s="7" t="inlineStr">
        <is>
          <t xml:space="preserve">Versions</t>
        </is>
      </c>
      <c r="C11" s="7" t="inlineStr">
        <is>
          <t xml:space="preserve">Possédées</t>
        </is>
      </c>
      <c r="D11" s="7" t="inlineStr">
        <is>
          <t xml:space="preserve">Progression</t>
        </is>
      </c>
    </row>
    <row r="12" ht="21" customHeight="1">
      <c r="A12" s="15" t="inlineStr">
        <is>
          <t xml:space="preserve">Set de base</t>
        </is>
      </c>
      <c r="B12" s="10" t="n">
        <v>1392</v>
      </c>
      <c r="C12" s="10" t="n">
        <f>SUM('Set de base'!AC6:AC63)</f>
        <v>0</v>
      </c>
      <c r="D12" s="12" t="n">
        <f>(SUM('Set de base'!AC6:AC63))/1392</f>
        <v>0</v>
      </c>
    </row>
    <row r="13" ht="21" customHeight="1">
      <c r="A13" s="15" t="inlineStr">
        <is>
          <t xml:space="preserve">Inserts</t>
        </is>
      </c>
      <c r="B13" s="10" t="n">
        <v>664</v>
      </c>
      <c r="C13" s="10" t="n">
        <f>SUM('Inserts'!N6:N143)</f>
        <v>0</v>
      </c>
      <c r="D13" s="12" t="n">
        <f>(SUM('Inserts'!N6:N143))/664</f>
        <v>0</v>
      </c>
    </row>
    <row r="14" ht="21" customHeight="1">
      <c r="A14" s="15" t="inlineStr">
        <is>
          <t xml:space="preserve">Autographes</t>
        </is>
      </c>
      <c r="B14" s="10" t="n">
        <v>504</v>
      </c>
      <c r="C14" s="10" t="n">
        <f>SUM('Autographes'!N6:N75)</f>
        <v>0</v>
      </c>
      <c r="D14" s="12" t="n">
        <f>(SUM('Autographes'!N6:N75))/504</f>
        <v>0</v>
      </c>
    </row>
    <row r="17" ht="25" customHeight="1">
      <c r="A17" s="6" t="inlineStr">
        <is>
          <t xml:space="preserve">Cartes de base par pilote</t>
        </is>
      </c>
    </row>
    <row r="18" ht="24" customHeight="1">
      <c r="A18" s="7" t="inlineStr">
        <is>
          <t xml:space="preserve">Pilote</t>
        </is>
      </c>
      <c r="B18" s="7" t="inlineStr">
        <is>
          <t xml:space="preserve">Cartes de base</t>
        </is>
      </c>
      <c r="C18" s="7" t="inlineStr">
        <is>
          <t xml:space="preserve">Possédées</t>
        </is>
      </c>
      <c r="D18" s="7" t="inlineStr">
        <is>
          <t xml:space="preserve">Progression</t>
        </is>
      </c>
    </row>
    <row r="19" ht="20" customHeight="1">
      <c r="A19" s="15" t="inlineStr">
        <is>
          <t xml:space="preserve">Alain Prost</t>
        </is>
      </c>
      <c r="B19" s="10" t="n">
        <v>1</v>
      </c>
      <c r="C19" s="10" t="n">
        <f>IF('Set de base'!B59=TRUE,1,0)</f>
        <v>0</v>
      </c>
      <c r="D19" s="12" t="n">
        <f>(IF('Set de base'!B59=TRUE,1,0))/1</f>
        <v>0</v>
      </c>
    </row>
    <row r="20" ht="20" customHeight="1">
      <c r="A20" s="15" t="inlineStr">
        <is>
          <t xml:space="preserve">Alexander Albon</t>
        </is>
      </c>
      <c r="B20" s="10" t="n">
        <v>1</v>
      </c>
      <c r="C20" s="10" t="n">
        <f>IF('Set de base'!B23=TRUE,1,0)</f>
        <v>0</v>
      </c>
      <c r="D20" s="12" t="n">
        <f>(IF('Set de base'!B23=TRUE,1,0))/1</f>
        <v>0</v>
      </c>
    </row>
    <row r="21" ht="20" customHeight="1">
      <c r="A21" s="15" t="inlineStr">
        <is>
          <t xml:space="preserve">Amaury Cordeel</t>
        </is>
      </c>
      <c r="B21" s="10" t="n">
        <v>1</v>
      </c>
      <c r="C21" s="10" t="n">
        <f>IF('Set de base'!B30=TRUE,1,0)</f>
        <v>0</v>
      </c>
      <c r="D21" s="12" t="n">
        <f>(IF('Set de base'!B30=TRUE,1,0))/1</f>
        <v>0</v>
      </c>
    </row>
    <row r="22" ht="20" customHeight="1">
      <c r="A22" s="15" t="inlineStr">
        <is>
          <t xml:space="preserve">Arthur Leclerc</t>
        </is>
      </c>
      <c r="B22" s="10" t="n">
        <v>1</v>
      </c>
      <c r="C22" s="10" t="n">
        <f>IF('Set de base'!B42=TRUE,1,0)</f>
        <v>0</v>
      </c>
      <c r="D22" s="12" t="n">
        <f>(IF('Set de base'!B42=TRUE,1,0))/1</f>
        <v>0</v>
      </c>
    </row>
    <row r="23" ht="20" customHeight="1">
      <c r="A23" s="15" t="inlineStr">
        <is>
          <t xml:space="preserve">Ayrton Senna</t>
        </is>
      </c>
      <c r="B23" s="10" t="n">
        <v>1</v>
      </c>
      <c r="C23" s="10" t="n">
        <f>IF('Set de base'!B61=TRUE,1,0)</f>
        <v>0</v>
      </c>
      <c r="D23" s="12" t="n">
        <f>(IF('Set de base'!B61=TRUE,1,0))/1</f>
        <v>0</v>
      </c>
    </row>
    <row r="24" ht="20" customHeight="1">
      <c r="A24" s="15" t="inlineStr">
        <is>
          <t xml:space="preserve">Ayumu Iwasa</t>
        </is>
      </c>
      <c r="B24" s="10" t="n">
        <v>1</v>
      </c>
      <c r="C24" s="10" t="n">
        <f>IF('Set de base'!B41=TRUE,1,0)</f>
        <v>0</v>
      </c>
      <c r="D24" s="12" t="n">
        <f>(IF('Set de base'!B41=TRUE,1,0))/1</f>
        <v>0</v>
      </c>
    </row>
    <row r="25" ht="20" customHeight="1">
      <c r="A25" s="15" t="inlineStr">
        <is>
          <t xml:space="preserve">Brad Benavides</t>
        </is>
      </c>
      <c r="B25" s="10" t="n">
        <v>1</v>
      </c>
      <c r="C25" s="10" t="n">
        <f>IF('Set de base'!B46=TRUE,1,0)</f>
        <v>0</v>
      </c>
      <c r="D25" s="12" t="n">
        <f>(IF('Set de base'!B46=TRUE,1,0))/1</f>
        <v>0</v>
      </c>
    </row>
    <row r="26" ht="20" customHeight="1">
      <c r="A26" s="15" t="inlineStr">
        <is>
          <t xml:space="preserve">Carlos Sainz</t>
        </is>
      </c>
      <c r="B26" s="10" t="n">
        <v>1</v>
      </c>
      <c r="C26" s="10" t="n">
        <f>IF('Set de base'!B10=TRUE,1,0)</f>
        <v>0</v>
      </c>
      <c r="D26" s="12" t="n">
        <f>(IF('Set de base'!B10=TRUE,1,0))/1</f>
        <v>0</v>
      </c>
    </row>
    <row r="27" ht="20" customHeight="1">
      <c r="A27" s="15" t="inlineStr">
        <is>
          <t xml:space="preserve">Charles Leclerc</t>
        </is>
      </c>
      <c r="B27" s="10" t="n">
        <v>1</v>
      </c>
      <c r="C27" s="10" t="n">
        <f>IF('Set de base'!B7=TRUE,1,0)</f>
        <v>0</v>
      </c>
      <c r="D27" s="12" t="n">
        <f>(IF('Set de base'!B7=TRUE,1,0))/1</f>
        <v>0</v>
      </c>
    </row>
    <row r="28" ht="20" customHeight="1">
      <c r="A28" s="15" t="inlineStr">
        <is>
          <t xml:space="preserve">Clément Novalak</t>
        </is>
      </c>
      <c r="B28" s="10" t="n">
        <v>1</v>
      </c>
      <c r="C28" s="10" t="n">
        <f>IF('Set de base'!B44=TRUE,1,0)</f>
        <v>0</v>
      </c>
      <c r="D28" s="12" t="n">
        <f>(IF('Set de base'!B44=TRUE,1,0))/1</f>
        <v>0</v>
      </c>
    </row>
    <row r="29" ht="20" customHeight="1">
      <c r="A29" s="15" t="inlineStr">
        <is>
          <t xml:space="preserve">Daniel Ricciardo</t>
        </is>
      </c>
      <c r="B29" s="10" t="n">
        <v>1</v>
      </c>
      <c r="C29" s="10" t="n">
        <f>IF('Set de base'!B26=TRUE,1,0)</f>
        <v>0</v>
      </c>
      <c r="D29" s="12" t="n">
        <f>(IF('Set de base'!B26=TRUE,1,0))/1</f>
        <v>0</v>
      </c>
    </row>
    <row r="30" ht="20" customHeight="1">
      <c r="A30" s="15" t="inlineStr">
        <is>
          <t xml:space="preserve">David Coulthard</t>
        </is>
      </c>
      <c r="B30" s="10" t="n">
        <v>1</v>
      </c>
      <c r="C30" s="10" t="n">
        <f>IF('Set de base'!B63=TRUE,1,0)</f>
        <v>0</v>
      </c>
      <c r="D30" s="12" t="n">
        <f>(IF('Set de base'!B63=TRUE,1,0))/1</f>
        <v>0</v>
      </c>
    </row>
    <row r="31" ht="20" customHeight="1">
      <c r="A31" s="15" t="inlineStr">
        <is>
          <t xml:space="preserve">Dennis Hauger</t>
        </is>
      </c>
      <c r="B31" s="10" t="n">
        <v>1</v>
      </c>
      <c r="C31" s="10" t="n">
        <f>IF('Set de base'!B37=TRUE,1,0)</f>
        <v>0</v>
      </c>
      <c r="D31" s="12" t="n">
        <f>(IF('Set de base'!B37=TRUE,1,0))/1</f>
        <v>0</v>
      </c>
    </row>
    <row r="32" ht="20" customHeight="1">
      <c r="A32" s="15" t="inlineStr">
        <is>
          <t xml:space="preserve">Enzo Fittipaldi</t>
        </is>
      </c>
      <c r="B32" s="10" t="n">
        <v>1</v>
      </c>
      <c r="C32" s="10" t="n">
        <f>IF('Set de base'!B32=TRUE,1,0)</f>
        <v>0</v>
      </c>
      <c r="D32" s="12" t="n">
        <f>(IF('Set de base'!B32=TRUE,1,0))/1</f>
        <v>0</v>
      </c>
    </row>
    <row r="33" ht="20" customHeight="1">
      <c r="A33" s="15" t="inlineStr">
        <is>
          <t xml:space="preserve">Esteban Ocon</t>
        </is>
      </c>
      <c r="B33" s="10" t="n">
        <v>1</v>
      </c>
      <c r="C33" s="10" t="n">
        <f>IF('Set de base'!B13=TRUE,1,0)</f>
        <v>0</v>
      </c>
      <c r="D33" s="12" t="n">
        <f>(IF('Set de base'!B13=TRUE,1,0))/1</f>
        <v>0</v>
      </c>
    </row>
    <row r="34" ht="20" customHeight="1">
      <c r="A34" s="15" t="inlineStr">
        <is>
          <t xml:space="preserve">Fernando Alonso</t>
        </is>
      </c>
      <c r="B34" s="10" t="n">
        <v>1</v>
      </c>
      <c r="C34" s="10" t="n">
        <f>IF('Set de base'!B14=TRUE,1,0)</f>
        <v>0</v>
      </c>
      <c r="D34" s="12" t="n">
        <f>(IF('Set de base'!B14=TRUE,1,0))/1</f>
        <v>0</v>
      </c>
    </row>
    <row r="35" ht="20" customHeight="1">
      <c r="A35" s="15" t="inlineStr">
        <is>
          <t xml:space="preserve">Frederik Vesti</t>
        </is>
      </c>
      <c r="B35" s="10" t="n">
        <v>1</v>
      </c>
      <c r="C35" s="10" t="n">
        <f>IF('Set de base'!B27=TRUE,1,0)</f>
        <v>0</v>
      </c>
      <c r="D35" s="12" t="n">
        <f>(IF('Set de base'!B27=TRUE,1,0))/1</f>
        <v>0</v>
      </c>
    </row>
    <row r="36" ht="20" customHeight="1">
      <c r="A36" s="15" t="inlineStr">
        <is>
          <t xml:space="preserve">George Russell</t>
        </is>
      </c>
      <c r="B36" s="10" t="n">
        <v>1</v>
      </c>
      <c r="C36" s="10" t="n">
        <f>IF('Set de base'!B9=TRUE,1,0)</f>
        <v>0</v>
      </c>
      <c r="D36" s="12" t="n">
        <f>(IF('Set de base'!B9=TRUE,1,0))/1</f>
        <v>0</v>
      </c>
    </row>
    <row r="37" ht="20" customHeight="1">
      <c r="A37" s="15" t="inlineStr">
        <is>
          <t xml:space="preserve">Isack Hadjar</t>
        </is>
      </c>
      <c r="B37" s="10" t="n">
        <v>1</v>
      </c>
      <c r="C37" s="10" t="n">
        <f>IF('Set de base'!B34=TRUE,1,0)</f>
        <v>0</v>
      </c>
      <c r="D37" s="12" t="n">
        <f>(IF('Set de base'!B34=TRUE,1,0))/1</f>
        <v>0</v>
      </c>
    </row>
    <row r="38" ht="20" customHeight="1">
      <c r="A38" s="15" t="inlineStr">
        <is>
          <t xml:space="preserve">Jack Doohan</t>
        </is>
      </c>
      <c r="B38" s="10" t="n">
        <v>1</v>
      </c>
      <c r="C38" s="10" t="n">
        <f>IF('Set de base'!B29=TRUE,1,0)</f>
        <v>0</v>
      </c>
      <c r="D38" s="12" t="n">
        <f>(IF('Set de base'!B29=TRUE,1,0))/1</f>
        <v>0</v>
      </c>
    </row>
    <row r="39" ht="20" customHeight="1">
      <c r="A39" s="15" t="inlineStr">
        <is>
          <t xml:space="preserve">Jak Crawford</t>
        </is>
      </c>
      <c r="B39" s="10" t="n">
        <v>1</v>
      </c>
      <c r="C39" s="10" t="n">
        <f>IF('Set de base'!B33=TRUE,1,0)</f>
        <v>0</v>
      </c>
      <c r="D39" s="12" t="n">
        <f>(IF('Set de base'!B33=TRUE,1,0))/1</f>
        <v>0</v>
      </c>
    </row>
    <row r="40" ht="20" customHeight="1">
      <c r="A40" s="15" t="inlineStr">
        <is>
          <t xml:space="preserve">Jehan Daruvala</t>
        </is>
      </c>
      <c r="B40" s="10" t="n">
        <v>1</v>
      </c>
      <c r="C40" s="10" t="n">
        <f>IF('Set de base'!B38=TRUE,1,0)</f>
        <v>0</v>
      </c>
      <c r="D40" s="12" t="n">
        <f>(IF('Set de base'!B38=TRUE,1,0))/1</f>
        <v>0</v>
      </c>
    </row>
    <row r="41" ht="20" customHeight="1">
      <c r="A41" s="15" t="inlineStr">
        <is>
          <t xml:space="preserve">Juan Manuel Correa</t>
        </is>
      </c>
      <c r="B41" s="10" t="n">
        <v>1</v>
      </c>
      <c r="C41" s="10" t="n">
        <f>IF('Set de base'!B48=TRUE,1,0)</f>
        <v>0</v>
      </c>
      <c r="D41" s="12" t="n">
        <f>(IF('Set de base'!B48=TRUE,1,0))/1</f>
        <v>0</v>
      </c>
    </row>
    <row r="42" ht="20" customHeight="1">
      <c r="A42" s="15" t="inlineStr">
        <is>
          <t xml:space="preserve">Kevin Magnussen</t>
        </is>
      </c>
      <c r="B42" s="10" t="n">
        <v>1</v>
      </c>
      <c r="C42" s="10" t="n">
        <f>IF('Set de base'!B19=TRUE,1,0)</f>
        <v>0</v>
      </c>
      <c r="D42" s="12" t="n">
        <f>(IF('Set de base'!B19=TRUE,1,0))/1</f>
        <v>0</v>
      </c>
    </row>
    <row r="43" ht="20" customHeight="1">
      <c r="A43" s="15" t="inlineStr">
        <is>
          <t xml:space="preserve">Kush Maini</t>
        </is>
      </c>
      <c r="B43" s="10" t="n">
        <v>1</v>
      </c>
      <c r="C43" s="10" t="n">
        <f>IF('Set de base'!B39=TRUE,1,0)</f>
        <v>0</v>
      </c>
      <c r="D43" s="12" t="n">
        <f>(IF('Set de base'!B39=TRUE,1,0))/1</f>
        <v>0</v>
      </c>
    </row>
    <row r="44" ht="20" customHeight="1">
      <c r="A44" s="15" t="inlineStr">
        <is>
          <t xml:space="preserve">Lance Stroll</t>
        </is>
      </c>
      <c r="B44" s="10" t="n">
        <v>1</v>
      </c>
      <c r="C44" s="10" t="n">
        <f>IF('Set de base'!B17=TRUE,1,0)</f>
        <v>0</v>
      </c>
      <c r="D44" s="12" t="n">
        <f>(IF('Set de base'!B17=TRUE,1,0))/1</f>
        <v>0</v>
      </c>
    </row>
    <row r="45" ht="20" customHeight="1">
      <c r="A45" s="15" t="inlineStr">
        <is>
          <t xml:space="preserve">Lando Norris</t>
        </is>
      </c>
      <c r="B45" s="10" t="n">
        <v>1</v>
      </c>
      <c r="C45" s="10" t="n">
        <f>IF('Set de base'!B12=TRUE,1,0)</f>
        <v>0</v>
      </c>
      <c r="D45" s="12" t="n">
        <f>(IF('Set de base'!B12=TRUE,1,0))/1</f>
        <v>0</v>
      </c>
    </row>
    <row r="46" ht="20" customHeight="1">
      <c r="A46" s="15" t="inlineStr">
        <is>
          <t xml:space="preserve">Lewis Hamilton</t>
        </is>
      </c>
      <c r="B46" s="10" t="n">
        <v>1</v>
      </c>
      <c r="C46" s="10" t="n">
        <f>IF('Set de base'!B11=TRUE,1,0)</f>
        <v>0</v>
      </c>
      <c r="D46" s="12" t="n">
        <f>(IF('Set de base'!B11=TRUE,1,0))/1</f>
        <v>0</v>
      </c>
    </row>
    <row r="47" ht="20" customHeight="1">
      <c r="A47" s="15" t="inlineStr">
        <is>
          <t xml:space="preserve">Logan Sargeant</t>
        </is>
      </c>
      <c r="B47" s="10" t="n">
        <v>1</v>
      </c>
      <c r="C47" s="10" t="n">
        <f>IF('Set de base'!B24=TRUE,1,0)</f>
        <v>0</v>
      </c>
      <c r="D47" s="12" t="n">
        <f>(IF('Set de base'!B24=TRUE,1,0))/1</f>
        <v>0</v>
      </c>
    </row>
    <row r="48" ht="20" customHeight="1">
      <c r="A48" s="15" t="inlineStr">
        <is>
          <t xml:space="preserve">Max Verstappen</t>
        </is>
      </c>
      <c r="B48" s="10" t="n">
        <v>1</v>
      </c>
      <c r="C48" s="10" t="n">
        <f>IF('Set de base'!B6=TRUE,1,0)</f>
        <v>0</v>
      </c>
      <c r="D48" s="12" t="n">
        <f>(IF('Set de base'!B6=TRUE,1,0))/1</f>
        <v>0</v>
      </c>
    </row>
    <row r="49" ht="20" customHeight="1">
      <c r="A49" s="15" t="inlineStr">
        <is>
          <t xml:space="preserve">Michael Schumacher</t>
        </is>
      </c>
      <c r="B49" s="10" t="n">
        <v>1</v>
      </c>
      <c r="C49" s="10" t="n">
        <f>IF('Set de base'!B62=TRUE,1,0)</f>
        <v>0</v>
      </c>
      <c r="D49" s="12" t="n">
        <f>(IF('Set de base'!B62=TRUE,1,0))/1</f>
        <v>0</v>
      </c>
    </row>
    <row r="50" ht="20" customHeight="1">
      <c r="A50" s="15" t="inlineStr">
        <is>
          <t xml:space="preserve">Nico Hülkenberg</t>
        </is>
      </c>
      <c r="B50" s="10" t="n">
        <v>1</v>
      </c>
      <c r="C50" s="10" t="n">
        <f>IF('Set de base'!B18=TRUE,1,0)</f>
        <v>0</v>
      </c>
      <c r="D50" s="12" t="n">
        <f>(IF('Set de base'!B18=TRUE,1,0))/1</f>
        <v>0</v>
      </c>
    </row>
    <row r="51" ht="20" customHeight="1">
      <c r="A51" s="15" t="inlineStr">
        <is>
          <t xml:space="preserve">Nigel Mansell</t>
        </is>
      </c>
      <c r="B51" s="10" t="n">
        <v>1</v>
      </c>
      <c r="C51" s="10" t="n">
        <f>IF('Set de base'!B60=TRUE,1,0)</f>
        <v>0</v>
      </c>
      <c r="D51" s="12" t="n">
        <f>(IF('Set de base'!B60=TRUE,1,0))/1</f>
        <v>0</v>
      </c>
    </row>
    <row r="52" ht="20" customHeight="1">
      <c r="A52" s="15" t="inlineStr">
        <is>
          <t xml:space="preserve">Nyck de Vries</t>
        </is>
      </c>
      <c r="B52" s="10" t="n">
        <v>1</v>
      </c>
      <c r="C52" s="10" t="n">
        <f>IF('Set de base'!B25=TRUE,1,0)</f>
        <v>0</v>
      </c>
      <c r="D52" s="12" t="n">
        <f>(IF('Set de base'!B25=TRUE,1,0))/1</f>
        <v>0</v>
      </c>
    </row>
    <row r="53" ht="20" customHeight="1">
      <c r="A53" s="15" t="inlineStr">
        <is>
          <t xml:space="preserve">Oliver Bearman</t>
        </is>
      </c>
      <c r="B53" s="10" t="n">
        <v>1</v>
      </c>
      <c r="C53" s="10" t="n">
        <f>IF('Set de base'!B28=TRUE,1,0)</f>
        <v>0</v>
      </c>
      <c r="D53" s="12" t="n">
        <f>(IF('Set de base'!B28=TRUE,1,0))/1</f>
        <v>0</v>
      </c>
    </row>
    <row r="54" ht="20" customHeight="1">
      <c r="A54" s="15" t="inlineStr">
        <is>
          <t xml:space="preserve">Oscar Piastri</t>
        </is>
      </c>
      <c r="B54" s="10" t="n">
        <v>1</v>
      </c>
      <c r="C54" s="10" t="n">
        <f>IF('Set de base'!B16=TRUE,1,0)</f>
        <v>0</v>
      </c>
      <c r="D54" s="12" t="n">
        <f>(IF('Set de base'!B16=TRUE,1,0))/1</f>
        <v>0</v>
      </c>
    </row>
    <row r="55" ht="20" customHeight="1">
      <c r="A55" s="15" t="inlineStr">
        <is>
          <t xml:space="preserve">Pierre Gasly</t>
        </is>
      </c>
      <c r="B55" s="10" t="n">
        <v>1</v>
      </c>
      <c r="C55" s="10" t="n">
        <f>IF('Set de base'!B20=TRUE,1,0)</f>
        <v>0</v>
      </c>
      <c r="D55" s="12" t="n">
        <f>(IF('Set de base'!B20=TRUE,1,0))/1</f>
        <v>0</v>
      </c>
    </row>
    <row r="56" ht="20" customHeight="1">
      <c r="A56" s="15" t="inlineStr">
        <is>
          <t xml:space="preserve">Ralph Boschung</t>
        </is>
      </c>
      <c r="B56" s="10" t="n">
        <v>1</v>
      </c>
      <c r="C56" s="10" t="n">
        <f>IF('Set de base'!B40=TRUE,1,0)</f>
        <v>0</v>
      </c>
      <c r="D56" s="12" t="n">
        <f>(IF('Set de base'!B40=TRUE,1,0))/1</f>
        <v>0</v>
      </c>
    </row>
    <row r="57" ht="20" customHeight="1">
      <c r="A57" s="15" t="inlineStr">
        <is>
          <t xml:space="preserve">Richard Verschoor</t>
        </is>
      </c>
      <c r="B57" s="10" t="n">
        <v>1</v>
      </c>
      <c r="C57" s="10" t="n">
        <f>IF('Set de base'!B47=TRUE,1,0)</f>
        <v>0</v>
      </c>
      <c r="D57" s="12" t="n">
        <f>(IF('Set de base'!B47=TRUE,1,0))/1</f>
        <v>0</v>
      </c>
    </row>
    <row r="58" ht="20" customHeight="1">
      <c r="A58" s="15" t="inlineStr">
        <is>
          <t xml:space="preserve">Roman Staněk</t>
        </is>
      </c>
      <c r="B58" s="10" t="n">
        <v>1</v>
      </c>
      <c r="C58" s="10" t="n">
        <f>IF('Set de base'!B43=TRUE,1,0)</f>
        <v>0</v>
      </c>
      <c r="D58" s="12" t="n">
        <f>(IF('Set de base'!B43=TRUE,1,0))/1</f>
        <v>0</v>
      </c>
    </row>
    <row r="59" ht="20" customHeight="1">
      <c r="A59" s="15" t="inlineStr">
        <is>
          <t xml:space="preserve">Roy Nissany</t>
        </is>
      </c>
      <c r="B59" s="10" t="n">
        <v>1</v>
      </c>
      <c r="C59" s="10" t="n">
        <f>IF('Set de base'!B45=TRUE,1,0)</f>
        <v>0</v>
      </c>
      <c r="D59" s="12" t="n">
        <f>(IF('Set de base'!B45=TRUE,1,0))/1</f>
        <v>0</v>
      </c>
    </row>
    <row r="60" ht="20" customHeight="1">
      <c r="A60" s="15" t="inlineStr">
        <is>
          <t xml:space="preserve">Sergio Pérez</t>
        </is>
      </c>
      <c r="B60" s="10" t="n">
        <v>1</v>
      </c>
      <c r="C60" s="10" t="n">
        <f>IF('Set de base'!B8=TRUE,1,0)</f>
        <v>0</v>
      </c>
      <c r="D60" s="12" t="n">
        <f>(IF('Set de base'!B8=TRUE,1,0))/1</f>
        <v>0</v>
      </c>
    </row>
    <row r="61" ht="20" customHeight="1">
      <c r="A61" s="15" t="inlineStr">
        <is>
          <t xml:space="preserve">Théo Pourchaire</t>
        </is>
      </c>
      <c r="B61" s="10" t="n">
        <v>1</v>
      </c>
      <c r="C61" s="10" t="n">
        <f>IF('Set de base'!B35=TRUE,1,0)</f>
        <v>0</v>
      </c>
      <c r="D61" s="12" t="n">
        <f>(IF('Set de base'!B35=TRUE,1,0))/1</f>
        <v>0</v>
      </c>
    </row>
    <row r="62" ht="20" customHeight="1">
      <c r="A62" s="15" t="inlineStr">
        <is>
          <t xml:space="preserve">Valtteri Bottas</t>
        </is>
      </c>
      <c r="B62" s="10" t="n">
        <v>1</v>
      </c>
      <c r="C62" s="10" t="n">
        <f>IF('Set de base'!B15=TRUE,1,0)</f>
        <v>0</v>
      </c>
      <c r="D62" s="12" t="n">
        <f>(IF('Set de base'!B15=TRUE,1,0))/1</f>
        <v>0</v>
      </c>
    </row>
    <row r="63" ht="20" customHeight="1">
      <c r="A63" s="15" t="inlineStr">
        <is>
          <t xml:space="preserve">Victor Martins</t>
        </is>
      </c>
      <c r="B63" s="10" t="n">
        <v>1</v>
      </c>
      <c r="C63" s="10" t="n">
        <f>IF('Set de base'!B36=TRUE,1,0)</f>
        <v>0</v>
      </c>
      <c r="D63" s="12" t="n">
        <f>(IF('Set de base'!B36=TRUE,1,0))/1</f>
        <v>0</v>
      </c>
    </row>
    <row r="64" ht="20" customHeight="1">
      <c r="A64" s="15" t="inlineStr">
        <is>
          <t xml:space="preserve">Yuki Tsunoda</t>
        </is>
      </c>
      <c r="B64" s="10" t="n">
        <v>1</v>
      </c>
      <c r="C64" s="10" t="n">
        <f>IF('Set de base'!B21=TRUE,1,0)</f>
        <v>0</v>
      </c>
      <c r="D64" s="12" t="n">
        <f>(IF('Set de base'!B21=TRUE,1,0))/1</f>
        <v>0</v>
      </c>
    </row>
    <row r="65" ht="20" customHeight="1">
      <c r="A65" s="15" t="inlineStr">
        <is>
          <t xml:space="preserve">Zane Maloney</t>
        </is>
      </c>
      <c r="B65" s="10" t="n">
        <v>1</v>
      </c>
      <c r="C65" s="10" t="n">
        <f>IF('Set de base'!B31=TRUE,1,0)</f>
        <v>0</v>
      </c>
      <c r="D65" s="12" t="n">
        <f>(IF('Set de base'!B31=TRUE,1,0))/1</f>
        <v>0</v>
      </c>
    </row>
    <row r="66" ht="20" customHeight="1">
      <c r="A66" s="15" t="inlineStr">
        <is>
          <t xml:space="preserve">Zhou Guanyu</t>
        </is>
      </c>
      <c r="B66" s="10" t="n">
        <v>1</v>
      </c>
      <c r="C66" s="10" t="n">
        <f>IF('Set de base'!B22=TRUE,1,0)</f>
        <v>0</v>
      </c>
      <c r="D66" s="12" t="n">
        <f>(IF('Set de base'!B22=TRUE,1,0))/1</f>
        <v>0</v>
      </c>
    </row>
  </sheetData>
  <mergeCells count="17">
    <mergeCell ref="A1:H1"/>
    <mergeCell ref="A2:H2"/>
    <mergeCell ref="A4:B4"/>
    <mergeCell ref="C4:D4"/>
    <mergeCell ref="E4:F4"/>
    <mergeCell ref="G4:H4"/>
    <mergeCell ref="A5:B6"/>
    <mergeCell ref="A7:B7"/>
    <mergeCell ref="C5:D6"/>
    <mergeCell ref="C7:D7"/>
    <mergeCell ref="E5:F6"/>
    <mergeCell ref="E7:F7"/>
    <mergeCell ref="G5:H6"/>
    <mergeCell ref="G7:H7"/>
    <mergeCell ref="A8:H8"/>
    <mergeCell ref="A10:D10"/>
    <mergeCell ref="A17:D17"/>
  </mergeCells>
  <pageMargins left="0.35" right="0.35" top="0.5" bottom="0.5" header="0.2" footer="0.2"/>
</worksheet>
</file>

<file path=xl/worksheets/sheet2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1" ySplit="4" topLeftCell="B5" activePane="bottomRight" state="frozen"/>
    </sheetView>
  </sheetViews>
  <sheetFormatPr defaultRowHeight="15" outlineLevelRow="1"/>
  <cols>
    <col min="1" max="1" width="36" customWidth="1"/>
    <col min="2" max="2" width="21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4" customWidth="1"/>
    <col min="27" max="27" width="12" customWidth="1" hidden="1"/>
    <col min="28" max="28" width="12" customWidth="1" hidden="1"/>
    <col min="29" max="29" width="12" customWidth="1" hidden="1"/>
  </cols>
  <sheetData>
    <row r="1" ht="36" customHeight="1">
      <c r="A1" s="1" t="inlineStr">
        <is>
          <t xml:space="preserve">Topps Chrome F1 2023 — Set de base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Version principale</t>
        </is>
      </c>
      <c r="C4" s="7" t="inlineStr">
        <is>
          <t xml:space="preserve">Refractor</t>
        </is>
      </c>
      <c r="D4" s="7" t="inlineStr">
        <is>
          <t xml:space="preserve">Checker Flag</t>
        </is>
      </c>
      <c r="E4" s="7" t="inlineStr">
        <is>
          <t xml:space="preserve">Mini Diamonds Refractor /299</t>
        </is>
      </c>
      <c r="F4" s="7" t="inlineStr">
        <is>
          <t xml:space="preserve">Purple Refractor /399</t>
        </is>
      </c>
      <c r="G4" s="7" t="inlineStr">
        <is>
          <t xml:space="preserve">Purple Checker Flag /199</t>
        </is>
      </c>
      <c r="H4" s="7" t="inlineStr">
        <is>
          <t xml:space="preserve">Fuchsia Lava /250</t>
        </is>
      </c>
      <c r="I4" s="7" t="inlineStr">
        <is>
          <t xml:space="preserve">Aqua Wave /150</t>
        </is>
      </c>
      <c r="J4" s="7" t="inlineStr">
        <is>
          <t xml:space="preserve">Green Refractor /99</t>
        </is>
      </c>
      <c r="K4" s="7" t="inlineStr">
        <is>
          <t xml:space="preserve">Pink Refractor /75</t>
        </is>
      </c>
      <c r="L4" s="7" t="inlineStr">
        <is>
          <t xml:space="preserve">Gold Refractor /50</t>
        </is>
      </c>
      <c r="M4" s="7" t="inlineStr">
        <is>
          <t xml:space="preserve">Gold Wave Refractor /50</t>
        </is>
      </c>
      <c r="N4" s="7" t="inlineStr">
        <is>
          <t xml:space="preserve">Gold Checker Flag /50</t>
        </is>
      </c>
      <c r="O4" s="7" t="inlineStr">
        <is>
          <t xml:space="preserve">Orange Refractor /25</t>
        </is>
      </c>
      <c r="P4" s="7" t="inlineStr">
        <is>
          <t xml:space="preserve">Orange Wave Refractor /25</t>
        </is>
      </c>
      <c r="Q4" s="7" t="inlineStr">
        <is>
          <t xml:space="preserve">Orange Checker Flag /25</t>
        </is>
      </c>
      <c r="R4" s="7" t="inlineStr">
        <is>
          <t xml:space="preserve">Red Refractor /5</t>
        </is>
      </c>
      <c r="S4" s="7" t="inlineStr">
        <is>
          <t xml:space="preserve">Red Checker Flag /5</t>
        </is>
      </c>
      <c r="T4" s="7" t="inlineStr">
        <is>
          <t xml:space="preserve">Purple/Green Refractor</t>
        </is>
      </c>
      <c r="U4" s="7" t="inlineStr">
        <is>
          <t xml:space="preserve">Gold/Purple Refractor</t>
        </is>
      </c>
      <c r="V4" s="7" t="inlineStr">
        <is>
          <t xml:space="preserve">Orange/Red Refractor</t>
        </is>
      </c>
      <c r="W4" s="7" t="inlineStr">
        <is>
          <t xml:space="preserve">Red/Green Refractor</t>
        </is>
      </c>
      <c r="X4" s="7" t="inlineStr">
        <is>
          <t xml:space="preserve">Superfractor /1</t>
        </is>
      </c>
      <c r="Y4" s="7" t="inlineStr">
        <is>
          <t xml:space="preserve">Printing plate /1</t>
        </is>
      </c>
      <c r="Z4" s="7" t="inlineStr">
        <is>
          <t xml:space="preserve">Progression</t>
        </is>
      </c>
      <c r="AA4" s="7" t="inlineStr">
        <is>
          <t xml:space="preserve">Principales possédées</t>
        </is>
      </c>
      <c r="AB4" s="7" t="inlineStr">
        <is>
          <t xml:space="preserve">Parallèles possédés</t>
        </is>
      </c>
      <c r="AC4" s="7" t="inlineStr">
        <is>
          <t xml:space="preserve">Versions possédées</t>
        </is>
      </c>
    </row>
    <row r="5" ht="27" customHeight="1">
      <c r="A5" s="8" t="inlineStr">
        <is>
          <t xml:space="preserve">SET DE BASE  ·  58 cartes</t>
        </is>
      </c>
      <c r="Z5" s="12" t="n">
        <f>SUM(AC6:AC63)/1392</f>
        <v>0</v>
      </c>
    </row>
    <row r="6" ht="21" customHeight="1" outlineLevel="1">
      <c r="A6" s="9" t="inlineStr">
        <is>
          <t xml:space="preserve">Max Verstappen</t>
        </is>
      </c>
      <c r="B6" s="11" t="b">
        <v>0</v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1" t="b">
        <v>0</v>
      </c>
      <c r="J6" s="11" t="b">
        <v>0</v>
      </c>
      <c r="K6" s="11" t="b">
        <v>0</v>
      </c>
      <c r="L6" s="11" t="b">
        <v>0</v>
      </c>
      <c r="M6" s="11" t="b">
        <v>0</v>
      </c>
      <c r="N6" s="11" t="b">
        <v>0</v>
      </c>
      <c r="O6" s="11" t="b">
        <v>0</v>
      </c>
      <c r="P6" s="11" t="b">
        <v>0</v>
      </c>
      <c r="Q6" s="11" t="b">
        <v>0</v>
      </c>
      <c r="R6" s="11" t="b">
        <v>0</v>
      </c>
      <c r="S6" s="11" t="b">
        <v>0</v>
      </c>
      <c r="T6" s="11" t="b">
        <v>0</v>
      </c>
      <c r="U6" s="11" t="b">
        <v>0</v>
      </c>
      <c r="V6" s="11" t="b">
        <v>0</v>
      </c>
      <c r="W6" s="11" t="b">
        <v>0</v>
      </c>
      <c r="X6" s="11" t="b">
        <v>0</v>
      </c>
      <c r="Y6" s="11" t="b">
        <v>0</v>
      </c>
      <c r="Z6" s="12" t="n">
        <f>AC6/24</f>
        <v>0</v>
      </c>
      <c r="AA6" s="10" t="n">
        <f>COUNTIF(B6,TRUE)</f>
        <v>0</v>
      </c>
      <c r="AB6" s="10" t="n">
        <f>COUNTIF(C6:Y6,TRUE)</f>
        <v>0</v>
      </c>
      <c r="AC6" s="10" t="n">
        <f>AA6+AB6</f>
        <v>0</v>
      </c>
    </row>
    <row r="7" ht="21" customHeight="1" outlineLevel="1">
      <c r="A7" s="9" t="inlineStr">
        <is>
          <t xml:space="preserve">Charles Leclerc</t>
        </is>
      </c>
      <c r="B7" s="11" t="b">
        <v>0</v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1" t="b">
        <v>0</v>
      </c>
      <c r="J7" s="11" t="b">
        <v>0</v>
      </c>
      <c r="K7" s="11" t="b">
        <v>0</v>
      </c>
      <c r="L7" s="11" t="b">
        <v>0</v>
      </c>
      <c r="M7" s="11" t="b">
        <v>0</v>
      </c>
      <c r="N7" s="11" t="b">
        <v>0</v>
      </c>
      <c r="O7" s="11" t="b">
        <v>0</v>
      </c>
      <c r="P7" s="11" t="b">
        <v>0</v>
      </c>
      <c r="Q7" s="11" t="b">
        <v>0</v>
      </c>
      <c r="R7" s="11" t="b">
        <v>0</v>
      </c>
      <c r="S7" s="11" t="b">
        <v>0</v>
      </c>
      <c r="T7" s="11" t="b">
        <v>0</v>
      </c>
      <c r="U7" s="11" t="b">
        <v>0</v>
      </c>
      <c r="V7" s="11" t="b">
        <v>0</v>
      </c>
      <c r="W7" s="11" t="b">
        <v>0</v>
      </c>
      <c r="X7" s="11" t="b">
        <v>0</v>
      </c>
      <c r="Y7" s="11" t="b">
        <v>0</v>
      </c>
      <c r="Z7" s="12" t="n">
        <f>AC7/24</f>
        <v>0</v>
      </c>
      <c r="AA7" s="10" t="n">
        <f>COUNTIF(B7,TRUE)</f>
        <v>0</v>
      </c>
      <c r="AB7" s="10" t="n">
        <f>COUNTIF(C7:Y7,TRUE)</f>
        <v>0</v>
      </c>
      <c r="AC7" s="10" t="n">
        <f>AA7+AB7</f>
        <v>0</v>
      </c>
    </row>
    <row r="8" ht="21" customHeight="1" outlineLevel="1">
      <c r="A8" s="9" t="inlineStr">
        <is>
          <t xml:space="preserve">Sergio Pérez</t>
        </is>
      </c>
      <c r="B8" s="11" t="b">
        <v>0</v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1" t="b">
        <v>0</v>
      </c>
      <c r="J8" s="11" t="b">
        <v>0</v>
      </c>
      <c r="K8" s="11" t="b">
        <v>0</v>
      </c>
      <c r="L8" s="11" t="b">
        <v>0</v>
      </c>
      <c r="M8" s="11" t="b">
        <v>0</v>
      </c>
      <c r="N8" s="11" t="b">
        <v>0</v>
      </c>
      <c r="O8" s="11" t="b">
        <v>0</v>
      </c>
      <c r="P8" s="11" t="b">
        <v>0</v>
      </c>
      <c r="Q8" s="11" t="b">
        <v>0</v>
      </c>
      <c r="R8" s="11" t="b">
        <v>0</v>
      </c>
      <c r="S8" s="11" t="b">
        <v>0</v>
      </c>
      <c r="T8" s="11" t="b">
        <v>0</v>
      </c>
      <c r="U8" s="11" t="b">
        <v>0</v>
      </c>
      <c r="V8" s="11" t="b">
        <v>0</v>
      </c>
      <c r="W8" s="11" t="b">
        <v>0</v>
      </c>
      <c r="X8" s="11" t="b">
        <v>0</v>
      </c>
      <c r="Y8" s="11" t="b">
        <v>0</v>
      </c>
      <c r="Z8" s="12" t="n">
        <f>AC8/24</f>
        <v>0</v>
      </c>
      <c r="AA8" s="10" t="n">
        <f>COUNTIF(B8,TRUE)</f>
        <v>0</v>
      </c>
      <c r="AB8" s="10" t="n">
        <f>COUNTIF(C8:Y8,TRUE)</f>
        <v>0</v>
      </c>
      <c r="AC8" s="10" t="n">
        <f>AA8+AB8</f>
        <v>0</v>
      </c>
    </row>
    <row r="9" ht="21" customHeight="1" outlineLevel="1">
      <c r="A9" s="9" t="inlineStr">
        <is>
          <t xml:space="preserve">George Russell</t>
        </is>
      </c>
      <c r="B9" s="11" t="b">
        <v>0</v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0</v>
      </c>
      <c r="I9" s="11" t="b">
        <v>0</v>
      </c>
      <c r="J9" s="11" t="b">
        <v>0</v>
      </c>
      <c r="K9" s="11" t="b">
        <v>0</v>
      </c>
      <c r="L9" s="11" t="b">
        <v>0</v>
      </c>
      <c r="M9" s="11" t="b">
        <v>0</v>
      </c>
      <c r="N9" s="11" t="b">
        <v>0</v>
      </c>
      <c r="O9" s="11" t="b">
        <v>0</v>
      </c>
      <c r="P9" s="11" t="b">
        <v>0</v>
      </c>
      <c r="Q9" s="11" t="b">
        <v>0</v>
      </c>
      <c r="R9" s="11" t="b">
        <v>0</v>
      </c>
      <c r="S9" s="11" t="b">
        <v>0</v>
      </c>
      <c r="T9" s="11" t="b">
        <v>0</v>
      </c>
      <c r="U9" s="11" t="b">
        <v>0</v>
      </c>
      <c r="V9" s="11" t="b">
        <v>0</v>
      </c>
      <c r="W9" s="11" t="b">
        <v>0</v>
      </c>
      <c r="X9" s="11" t="b">
        <v>0</v>
      </c>
      <c r="Y9" s="11" t="b">
        <v>0</v>
      </c>
      <c r="Z9" s="12" t="n">
        <f>AC9/24</f>
        <v>0</v>
      </c>
      <c r="AA9" s="10" t="n">
        <f>COUNTIF(B9,TRUE)</f>
        <v>0</v>
      </c>
      <c r="AB9" s="10" t="n">
        <f>COUNTIF(C9:Y9,TRUE)</f>
        <v>0</v>
      </c>
      <c r="AC9" s="10" t="n">
        <f>AA9+AB9</f>
        <v>0</v>
      </c>
    </row>
    <row r="10" ht="21" customHeight="1" outlineLevel="1">
      <c r="A10" s="9" t="inlineStr">
        <is>
          <t xml:space="preserve">Carlos Sainz</t>
        </is>
      </c>
      <c r="B10" s="11" t="b">
        <v>0</v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 t="b">
        <v>0</v>
      </c>
      <c r="K10" s="11" t="b">
        <v>0</v>
      </c>
      <c r="L10" s="11" t="b">
        <v>0</v>
      </c>
      <c r="M10" s="11" t="b">
        <v>0</v>
      </c>
      <c r="N10" s="11" t="b">
        <v>0</v>
      </c>
      <c r="O10" s="11" t="b">
        <v>0</v>
      </c>
      <c r="P10" s="11" t="b">
        <v>0</v>
      </c>
      <c r="Q10" s="11" t="b">
        <v>0</v>
      </c>
      <c r="R10" s="11" t="b">
        <v>0</v>
      </c>
      <c r="S10" s="11" t="b">
        <v>0</v>
      </c>
      <c r="T10" s="11" t="b">
        <v>0</v>
      </c>
      <c r="U10" s="11" t="b">
        <v>0</v>
      </c>
      <c r="V10" s="11" t="b">
        <v>0</v>
      </c>
      <c r="W10" s="11" t="b">
        <v>0</v>
      </c>
      <c r="X10" s="11" t="b">
        <v>0</v>
      </c>
      <c r="Y10" s="11" t="b">
        <v>0</v>
      </c>
      <c r="Z10" s="12" t="n">
        <f>AC10/24</f>
        <v>0</v>
      </c>
      <c r="AA10" s="10" t="n">
        <f>COUNTIF(B10,TRUE)</f>
        <v>0</v>
      </c>
      <c r="AB10" s="10" t="n">
        <f>COUNTIF(C10:Y10,TRUE)</f>
        <v>0</v>
      </c>
      <c r="AC10" s="10" t="n">
        <f>AA10+AB10</f>
        <v>0</v>
      </c>
    </row>
    <row r="11" ht="21" customHeight="1" outlineLevel="1">
      <c r="A11" s="9" t="inlineStr">
        <is>
          <t xml:space="preserve">Lewis Hamilton</t>
        </is>
      </c>
      <c r="B11" s="11" t="b">
        <v>0</v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 t="b">
        <v>0</v>
      </c>
      <c r="K11" s="11" t="b">
        <v>0</v>
      </c>
      <c r="L11" s="11" t="b">
        <v>0</v>
      </c>
      <c r="M11" s="11" t="b">
        <v>0</v>
      </c>
      <c r="N11" s="11" t="b">
        <v>0</v>
      </c>
      <c r="O11" s="11" t="b">
        <v>0</v>
      </c>
      <c r="P11" s="11" t="b">
        <v>0</v>
      </c>
      <c r="Q11" s="11" t="b">
        <v>0</v>
      </c>
      <c r="R11" s="11" t="b">
        <v>0</v>
      </c>
      <c r="S11" s="11" t="b">
        <v>0</v>
      </c>
      <c r="T11" s="11" t="b">
        <v>0</v>
      </c>
      <c r="U11" s="11" t="b">
        <v>0</v>
      </c>
      <c r="V11" s="11" t="b">
        <v>0</v>
      </c>
      <c r="W11" s="11" t="b">
        <v>0</v>
      </c>
      <c r="X11" s="11" t="b">
        <v>0</v>
      </c>
      <c r="Y11" s="11" t="b">
        <v>0</v>
      </c>
      <c r="Z11" s="12" t="n">
        <f>AC11/24</f>
        <v>0</v>
      </c>
      <c r="AA11" s="10" t="n">
        <f>COUNTIF(B11,TRUE)</f>
        <v>0</v>
      </c>
      <c r="AB11" s="10" t="n">
        <f>COUNTIF(C11:Y11,TRUE)</f>
        <v>0</v>
      </c>
      <c r="AC11" s="10" t="n">
        <f>AA11+AB11</f>
        <v>0</v>
      </c>
    </row>
    <row r="12" ht="21" customHeight="1" outlineLevel="1">
      <c r="A12" s="9" t="inlineStr">
        <is>
          <t xml:space="preserve">Lando Norris</t>
        </is>
      </c>
      <c r="B12" s="11" t="b">
        <v>0</v>
      </c>
      <c r="C12" s="11" t="b">
        <v>0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 t="b">
        <v>0</v>
      </c>
      <c r="K12" s="11" t="b">
        <v>0</v>
      </c>
      <c r="L12" s="11" t="b">
        <v>0</v>
      </c>
      <c r="M12" s="11" t="b">
        <v>0</v>
      </c>
      <c r="N12" s="11" t="b">
        <v>0</v>
      </c>
      <c r="O12" s="11" t="b">
        <v>0</v>
      </c>
      <c r="P12" s="11" t="b">
        <v>0</v>
      </c>
      <c r="Q12" s="11" t="b">
        <v>0</v>
      </c>
      <c r="R12" s="11" t="b">
        <v>0</v>
      </c>
      <c r="S12" s="11" t="b">
        <v>0</v>
      </c>
      <c r="T12" s="11" t="b">
        <v>0</v>
      </c>
      <c r="U12" s="11" t="b">
        <v>0</v>
      </c>
      <c r="V12" s="11" t="b">
        <v>0</v>
      </c>
      <c r="W12" s="11" t="b">
        <v>0</v>
      </c>
      <c r="X12" s="11" t="b">
        <v>0</v>
      </c>
      <c r="Y12" s="11" t="b">
        <v>0</v>
      </c>
      <c r="Z12" s="12" t="n">
        <f>AC12/24</f>
        <v>0</v>
      </c>
      <c r="AA12" s="10" t="n">
        <f>COUNTIF(B12,TRUE)</f>
        <v>0</v>
      </c>
      <c r="AB12" s="10" t="n">
        <f>COUNTIF(C12:Y12,TRUE)</f>
        <v>0</v>
      </c>
      <c r="AC12" s="10" t="n">
        <f>AA12+AB12</f>
        <v>0</v>
      </c>
    </row>
    <row r="13" ht="21" customHeight="1" outlineLevel="1">
      <c r="A13" s="9" t="inlineStr">
        <is>
          <t xml:space="preserve">Esteban Ocon</t>
        </is>
      </c>
      <c r="B13" s="11" t="b">
        <v>0</v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 t="b">
        <v>0</v>
      </c>
      <c r="K13" s="11" t="b">
        <v>0</v>
      </c>
      <c r="L13" s="11" t="b">
        <v>0</v>
      </c>
      <c r="M13" s="11" t="b">
        <v>0</v>
      </c>
      <c r="N13" s="11" t="b">
        <v>0</v>
      </c>
      <c r="O13" s="11" t="b">
        <v>0</v>
      </c>
      <c r="P13" s="11" t="b">
        <v>0</v>
      </c>
      <c r="Q13" s="11" t="b">
        <v>0</v>
      </c>
      <c r="R13" s="11" t="b">
        <v>0</v>
      </c>
      <c r="S13" s="11" t="b">
        <v>0</v>
      </c>
      <c r="T13" s="11" t="b">
        <v>0</v>
      </c>
      <c r="U13" s="11" t="b">
        <v>0</v>
      </c>
      <c r="V13" s="11" t="b">
        <v>0</v>
      </c>
      <c r="W13" s="11" t="b">
        <v>0</v>
      </c>
      <c r="X13" s="11" t="b">
        <v>0</v>
      </c>
      <c r="Y13" s="11" t="b">
        <v>0</v>
      </c>
      <c r="Z13" s="12" t="n">
        <f>AC13/24</f>
        <v>0</v>
      </c>
      <c r="AA13" s="10" t="n">
        <f>COUNTIF(B13,TRUE)</f>
        <v>0</v>
      </c>
      <c r="AB13" s="10" t="n">
        <f>COUNTIF(C13:Y13,TRUE)</f>
        <v>0</v>
      </c>
      <c r="AC13" s="10" t="n">
        <f>AA13+AB13</f>
        <v>0</v>
      </c>
    </row>
    <row r="14" ht="21" customHeight="1" outlineLevel="1">
      <c r="A14" s="9" t="inlineStr">
        <is>
          <t xml:space="preserve">Fernando Alonso</t>
        </is>
      </c>
      <c r="B14" s="11" t="b">
        <v>0</v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 t="b">
        <v>0</v>
      </c>
      <c r="K14" s="11" t="b">
        <v>0</v>
      </c>
      <c r="L14" s="11" t="b">
        <v>0</v>
      </c>
      <c r="M14" s="11" t="b">
        <v>0</v>
      </c>
      <c r="N14" s="11" t="b">
        <v>0</v>
      </c>
      <c r="O14" s="11" t="b">
        <v>0</v>
      </c>
      <c r="P14" s="11" t="b">
        <v>0</v>
      </c>
      <c r="Q14" s="11" t="b">
        <v>0</v>
      </c>
      <c r="R14" s="11" t="b">
        <v>0</v>
      </c>
      <c r="S14" s="11" t="b">
        <v>0</v>
      </c>
      <c r="T14" s="11" t="b">
        <v>0</v>
      </c>
      <c r="U14" s="11" t="b">
        <v>0</v>
      </c>
      <c r="V14" s="11" t="b">
        <v>0</v>
      </c>
      <c r="W14" s="11" t="b">
        <v>0</v>
      </c>
      <c r="X14" s="11" t="b">
        <v>0</v>
      </c>
      <c r="Y14" s="11" t="b">
        <v>0</v>
      </c>
      <c r="Z14" s="12" t="n">
        <f>AC14/24</f>
        <v>0</v>
      </c>
      <c r="AA14" s="10" t="n">
        <f>COUNTIF(B14,TRUE)</f>
        <v>0</v>
      </c>
      <c r="AB14" s="10" t="n">
        <f>COUNTIF(C14:Y14,TRUE)</f>
        <v>0</v>
      </c>
      <c r="AC14" s="10" t="n">
        <f>AA14+AB14</f>
        <v>0</v>
      </c>
    </row>
    <row r="15" ht="21" customHeight="1" outlineLevel="1">
      <c r="A15" s="9" t="inlineStr">
        <is>
          <t xml:space="preserve">Valtteri Bottas</t>
        </is>
      </c>
      <c r="B15" s="11" t="b">
        <v>0</v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 t="b">
        <v>0</v>
      </c>
      <c r="K15" s="11" t="b">
        <v>0</v>
      </c>
      <c r="L15" s="11" t="b">
        <v>0</v>
      </c>
      <c r="M15" s="11" t="b">
        <v>0</v>
      </c>
      <c r="N15" s="11" t="b">
        <v>0</v>
      </c>
      <c r="O15" s="11" t="b">
        <v>0</v>
      </c>
      <c r="P15" s="11" t="b">
        <v>0</v>
      </c>
      <c r="Q15" s="11" t="b">
        <v>0</v>
      </c>
      <c r="R15" s="11" t="b">
        <v>0</v>
      </c>
      <c r="S15" s="11" t="b">
        <v>0</v>
      </c>
      <c r="T15" s="11" t="b">
        <v>0</v>
      </c>
      <c r="U15" s="11" t="b">
        <v>0</v>
      </c>
      <c r="V15" s="11" t="b">
        <v>0</v>
      </c>
      <c r="W15" s="11" t="b">
        <v>0</v>
      </c>
      <c r="X15" s="11" t="b">
        <v>0</v>
      </c>
      <c r="Y15" s="11" t="b">
        <v>0</v>
      </c>
      <c r="Z15" s="12" t="n">
        <f>AC15/24</f>
        <v>0</v>
      </c>
      <c r="AA15" s="10" t="n">
        <f>COUNTIF(B15,TRUE)</f>
        <v>0</v>
      </c>
      <c r="AB15" s="10" t="n">
        <f>COUNTIF(C15:Y15,TRUE)</f>
        <v>0</v>
      </c>
      <c r="AC15" s="10" t="n">
        <f>AA15+AB15</f>
        <v>0</v>
      </c>
    </row>
    <row r="16" ht="21" customHeight="1" outlineLevel="1">
      <c r="A16" s="9" t="inlineStr">
        <is>
          <t xml:space="preserve">Oscar Piastri (RC)</t>
        </is>
      </c>
      <c r="B16" s="11" t="b">
        <v>0</v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 t="b">
        <v>0</v>
      </c>
      <c r="K16" s="11" t="b">
        <v>0</v>
      </c>
      <c r="L16" s="11" t="b">
        <v>0</v>
      </c>
      <c r="M16" s="11" t="b">
        <v>0</v>
      </c>
      <c r="N16" s="11" t="b">
        <v>0</v>
      </c>
      <c r="O16" s="11" t="b">
        <v>0</v>
      </c>
      <c r="P16" s="11" t="b">
        <v>0</v>
      </c>
      <c r="Q16" s="11" t="b">
        <v>0</v>
      </c>
      <c r="R16" s="11" t="b">
        <v>0</v>
      </c>
      <c r="S16" s="11" t="b">
        <v>0</v>
      </c>
      <c r="T16" s="11" t="b">
        <v>0</v>
      </c>
      <c r="U16" s="11" t="b">
        <v>0</v>
      </c>
      <c r="V16" s="11" t="b">
        <v>0</v>
      </c>
      <c r="W16" s="11" t="b">
        <v>0</v>
      </c>
      <c r="X16" s="11" t="b">
        <v>0</v>
      </c>
      <c r="Y16" s="11" t="b">
        <v>0</v>
      </c>
      <c r="Z16" s="12" t="n">
        <f>AC16/24</f>
        <v>0</v>
      </c>
      <c r="AA16" s="10" t="n">
        <f>COUNTIF(B16,TRUE)</f>
        <v>0</v>
      </c>
      <c r="AB16" s="10" t="n">
        <f>COUNTIF(C16:Y16,TRUE)</f>
        <v>0</v>
      </c>
      <c r="AC16" s="10" t="n">
        <f>AA16+AB16</f>
        <v>0</v>
      </c>
    </row>
    <row r="17" ht="21" customHeight="1" outlineLevel="1">
      <c r="A17" s="9" t="inlineStr">
        <is>
          <t xml:space="preserve">Lance Stroll</t>
        </is>
      </c>
      <c r="B17" s="11" t="b">
        <v>0</v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 t="b">
        <v>0</v>
      </c>
      <c r="K17" s="11" t="b">
        <v>0</v>
      </c>
      <c r="L17" s="11" t="b">
        <v>0</v>
      </c>
      <c r="M17" s="11" t="b">
        <v>0</v>
      </c>
      <c r="N17" s="11" t="b">
        <v>0</v>
      </c>
      <c r="O17" s="11" t="b">
        <v>0</v>
      </c>
      <c r="P17" s="11" t="b">
        <v>0</v>
      </c>
      <c r="Q17" s="11" t="b">
        <v>0</v>
      </c>
      <c r="R17" s="11" t="b">
        <v>0</v>
      </c>
      <c r="S17" s="11" t="b">
        <v>0</v>
      </c>
      <c r="T17" s="11" t="b">
        <v>0</v>
      </c>
      <c r="U17" s="11" t="b">
        <v>0</v>
      </c>
      <c r="V17" s="11" t="b">
        <v>0</v>
      </c>
      <c r="W17" s="11" t="b">
        <v>0</v>
      </c>
      <c r="X17" s="11" t="b">
        <v>0</v>
      </c>
      <c r="Y17" s="11" t="b">
        <v>0</v>
      </c>
      <c r="Z17" s="12" t="n">
        <f>AC17/24</f>
        <v>0</v>
      </c>
      <c r="AA17" s="10" t="n">
        <f>COUNTIF(B17,TRUE)</f>
        <v>0</v>
      </c>
      <c r="AB17" s="10" t="n">
        <f>COUNTIF(C17:Y17,TRUE)</f>
        <v>0</v>
      </c>
      <c r="AC17" s="10" t="n">
        <f>AA17+AB17</f>
        <v>0</v>
      </c>
    </row>
    <row r="18" ht="21" customHeight="1" outlineLevel="1">
      <c r="A18" s="9" t="inlineStr">
        <is>
          <t xml:space="preserve">Nico Hülkenberg</t>
        </is>
      </c>
      <c r="B18" s="11" t="b">
        <v>0</v>
      </c>
      <c r="C18" s="11" t="b">
        <v>0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 t="b">
        <v>0</v>
      </c>
      <c r="K18" s="11" t="b">
        <v>0</v>
      </c>
      <c r="L18" s="11" t="b">
        <v>0</v>
      </c>
      <c r="M18" s="11" t="b">
        <v>0</v>
      </c>
      <c r="N18" s="11" t="b">
        <v>0</v>
      </c>
      <c r="O18" s="11" t="b">
        <v>0</v>
      </c>
      <c r="P18" s="11" t="b">
        <v>0</v>
      </c>
      <c r="Q18" s="11" t="b">
        <v>0</v>
      </c>
      <c r="R18" s="11" t="b">
        <v>0</v>
      </c>
      <c r="S18" s="11" t="b">
        <v>0</v>
      </c>
      <c r="T18" s="11" t="b">
        <v>0</v>
      </c>
      <c r="U18" s="11" t="b">
        <v>0</v>
      </c>
      <c r="V18" s="11" t="b">
        <v>0</v>
      </c>
      <c r="W18" s="11" t="b">
        <v>0</v>
      </c>
      <c r="X18" s="11" t="b">
        <v>0</v>
      </c>
      <c r="Y18" s="11" t="b">
        <v>0</v>
      </c>
      <c r="Z18" s="12" t="n">
        <f>AC18/24</f>
        <v>0</v>
      </c>
      <c r="AA18" s="10" t="n">
        <f>COUNTIF(B18,TRUE)</f>
        <v>0</v>
      </c>
      <c r="AB18" s="10" t="n">
        <f>COUNTIF(C18:Y18,TRUE)</f>
        <v>0</v>
      </c>
      <c r="AC18" s="10" t="n">
        <f>AA18+AB18</f>
        <v>0</v>
      </c>
    </row>
    <row r="19" ht="21" customHeight="1" outlineLevel="1">
      <c r="A19" s="9" t="inlineStr">
        <is>
          <t xml:space="preserve">Kevin Magnussen</t>
        </is>
      </c>
      <c r="B19" s="11" t="b">
        <v>0</v>
      </c>
      <c r="C19" s="11" t="b">
        <v>0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 t="b">
        <v>0</v>
      </c>
      <c r="K19" s="11" t="b">
        <v>0</v>
      </c>
      <c r="L19" s="11" t="b">
        <v>0</v>
      </c>
      <c r="M19" s="11" t="b">
        <v>0</v>
      </c>
      <c r="N19" s="11" t="b">
        <v>0</v>
      </c>
      <c r="O19" s="11" t="b">
        <v>0</v>
      </c>
      <c r="P19" s="11" t="b">
        <v>0</v>
      </c>
      <c r="Q19" s="11" t="b">
        <v>0</v>
      </c>
      <c r="R19" s="11" t="b">
        <v>0</v>
      </c>
      <c r="S19" s="11" t="b">
        <v>0</v>
      </c>
      <c r="T19" s="11" t="b">
        <v>0</v>
      </c>
      <c r="U19" s="11" t="b">
        <v>0</v>
      </c>
      <c r="V19" s="11" t="b">
        <v>0</v>
      </c>
      <c r="W19" s="11" t="b">
        <v>0</v>
      </c>
      <c r="X19" s="11" t="b">
        <v>0</v>
      </c>
      <c r="Y19" s="11" t="b">
        <v>0</v>
      </c>
      <c r="Z19" s="12" t="n">
        <f>AC19/24</f>
        <v>0</v>
      </c>
      <c r="AA19" s="10" t="n">
        <f>COUNTIF(B19,TRUE)</f>
        <v>0</v>
      </c>
      <c r="AB19" s="10" t="n">
        <f>COUNTIF(C19:Y19,TRUE)</f>
        <v>0</v>
      </c>
      <c r="AC19" s="10" t="n">
        <f>AA19+AB19</f>
        <v>0</v>
      </c>
    </row>
    <row r="20" ht="21" customHeight="1" outlineLevel="1">
      <c r="A20" s="9" t="inlineStr">
        <is>
          <t xml:space="preserve">Pierre Gasly</t>
        </is>
      </c>
      <c r="B20" s="11" t="b">
        <v>0</v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1" t="b">
        <v>0</v>
      </c>
      <c r="K20" s="11" t="b">
        <v>0</v>
      </c>
      <c r="L20" s="11" t="b">
        <v>0</v>
      </c>
      <c r="M20" s="11" t="b">
        <v>0</v>
      </c>
      <c r="N20" s="11" t="b">
        <v>0</v>
      </c>
      <c r="O20" s="11" t="b">
        <v>0</v>
      </c>
      <c r="P20" s="11" t="b">
        <v>0</v>
      </c>
      <c r="Q20" s="11" t="b">
        <v>0</v>
      </c>
      <c r="R20" s="11" t="b">
        <v>0</v>
      </c>
      <c r="S20" s="11" t="b">
        <v>0</v>
      </c>
      <c r="T20" s="11" t="b">
        <v>0</v>
      </c>
      <c r="U20" s="11" t="b">
        <v>0</v>
      </c>
      <c r="V20" s="11" t="b">
        <v>0</v>
      </c>
      <c r="W20" s="11" t="b">
        <v>0</v>
      </c>
      <c r="X20" s="11" t="b">
        <v>0</v>
      </c>
      <c r="Y20" s="11" t="b">
        <v>0</v>
      </c>
      <c r="Z20" s="12" t="n">
        <f>AC20/24</f>
        <v>0</v>
      </c>
      <c r="AA20" s="10" t="n">
        <f>COUNTIF(B20,TRUE)</f>
        <v>0</v>
      </c>
      <c r="AB20" s="10" t="n">
        <f>COUNTIF(C20:Y20,TRUE)</f>
        <v>0</v>
      </c>
      <c r="AC20" s="10" t="n">
        <f>AA20+AB20</f>
        <v>0</v>
      </c>
    </row>
    <row r="21" ht="21" customHeight="1" outlineLevel="1">
      <c r="A21" s="9" t="inlineStr">
        <is>
          <t xml:space="preserve">Yuki Tsunoda</t>
        </is>
      </c>
      <c r="B21" s="11" t="b">
        <v>0</v>
      </c>
      <c r="C21" s="11" t="b">
        <v>0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1" t="b">
        <v>0</v>
      </c>
      <c r="K21" s="11" t="b">
        <v>0</v>
      </c>
      <c r="L21" s="11" t="b">
        <v>0</v>
      </c>
      <c r="M21" s="11" t="b">
        <v>0</v>
      </c>
      <c r="N21" s="11" t="b">
        <v>0</v>
      </c>
      <c r="O21" s="11" t="b">
        <v>0</v>
      </c>
      <c r="P21" s="11" t="b">
        <v>0</v>
      </c>
      <c r="Q21" s="11" t="b">
        <v>0</v>
      </c>
      <c r="R21" s="11" t="b">
        <v>0</v>
      </c>
      <c r="S21" s="11" t="b">
        <v>0</v>
      </c>
      <c r="T21" s="11" t="b">
        <v>0</v>
      </c>
      <c r="U21" s="11" t="b">
        <v>0</v>
      </c>
      <c r="V21" s="11" t="b">
        <v>0</v>
      </c>
      <c r="W21" s="11" t="b">
        <v>0</v>
      </c>
      <c r="X21" s="11" t="b">
        <v>0</v>
      </c>
      <c r="Y21" s="11" t="b">
        <v>0</v>
      </c>
      <c r="Z21" s="12" t="n">
        <f>AC21/24</f>
        <v>0</v>
      </c>
      <c r="AA21" s="10" t="n">
        <f>COUNTIF(B21,TRUE)</f>
        <v>0</v>
      </c>
      <c r="AB21" s="10" t="n">
        <f>COUNTIF(C21:Y21,TRUE)</f>
        <v>0</v>
      </c>
      <c r="AC21" s="10" t="n">
        <f>AA21+AB21</f>
        <v>0</v>
      </c>
    </row>
    <row r="22" ht="21" customHeight="1" outlineLevel="1">
      <c r="A22" s="9" t="inlineStr">
        <is>
          <t xml:space="preserve">Zhou Guanyu</t>
        </is>
      </c>
      <c r="B22" s="11" t="b">
        <v>0</v>
      </c>
      <c r="C22" s="11" t="b">
        <v>0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1" t="b">
        <v>0</v>
      </c>
      <c r="K22" s="11" t="b">
        <v>0</v>
      </c>
      <c r="L22" s="11" t="b">
        <v>0</v>
      </c>
      <c r="M22" s="11" t="b">
        <v>0</v>
      </c>
      <c r="N22" s="11" t="b">
        <v>0</v>
      </c>
      <c r="O22" s="11" t="b">
        <v>0</v>
      </c>
      <c r="P22" s="11" t="b">
        <v>0</v>
      </c>
      <c r="Q22" s="11" t="b">
        <v>0</v>
      </c>
      <c r="R22" s="11" t="b">
        <v>0</v>
      </c>
      <c r="S22" s="11" t="b">
        <v>0</v>
      </c>
      <c r="T22" s="11" t="b">
        <v>0</v>
      </c>
      <c r="U22" s="11" t="b">
        <v>0</v>
      </c>
      <c r="V22" s="11" t="b">
        <v>0</v>
      </c>
      <c r="W22" s="11" t="b">
        <v>0</v>
      </c>
      <c r="X22" s="11" t="b">
        <v>0</v>
      </c>
      <c r="Y22" s="11" t="b">
        <v>0</v>
      </c>
      <c r="Z22" s="12" t="n">
        <f>AC22/24</f>
        <v>0</v>
      </c>
      <c r="AA22" s="10" t="n">
        <f>COUNTIF(B22,TRUE)</f>
        <v>0</v>
      </c>
      <c r="AB22" s="10" t="n">
        <f>COUNTIF(C22:Y22,TRUE)</f>
        <v>0</v>
      </c>
      <c r="AC22" s="10" t="n">
        <f>AA22+AB22</f>
        <v>0</v>
      </c>
    </row>
    <row r="23" ht="21" customHeight="1" outlineLevel="1">
      <c r="A23" s="9" t="inlineStr">
        <is>
          <t xml:space="preserve">Alexander Albon</t>
        </is>
      </c>
      <c r="B23" s="11" t="b">
        <v>0</v>
      </c>
      <c r="C23" s="11" t="b">
        <v>0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1" t="b">
        <v>0</v>
      </c>
      <c r="K23" s="11" t="b">
        <v>0</v>
      </c>
      <c r="L23" s="11" t="b">
        <v>0</v>
      </c>
      <c r="M23" s="11" t="b">
        <v>0</v>
      </c>
      <c r="N23" s="11" t="b">
        <v>0</v>
      </c>
      <c r="O23" s="11" t="b">
        <v>0</v>
      </c>
      <c r="P23" s="11" t="b">
        <v>0</v>
      </c>
      <c r="Q23" s="11" t="b">
        <v>0</v>
      </c>
      <c r="R23" s="11" t="b">
        <v>0</v>
      </c>
      <c r="S23" s="11" t="b">
        <v>0</v>
      </c>
      <c r="T23" s="11" t="b">
        <v>0</v>
      </c>
      <c r="U23" s="11" t="b">
        <v>0</v>
      </c>
      <c r="V23" s="11" t="b">
        <v>0</v>
      </c>
      <c r="W23" s="11" t="b">
        <v>0</v>
      </c>
      <c r="X23" s="11" t="b">
        <v>0</v>
      </c>
      <c r="Y23" s="11" t="b">
        <v>0</v>
      </c>
      <c r="Z23" s="12" t="n">
        <f>AC23/24</f>
        <v>0</v>
      </c>
      <c r="AA23" s="10" t="n">
        <f>COUNTIF(B23,TRUE)</f>
        <v>0</v>
      </c>
      <c r="AB23" s="10" t="n">
        <f>COUNTIF(C23:Y23,TRUE)</f>
        <v>0</v>
      </c>
      <c r="AC23" s="10" t="n">
        <f>AA23+AB23</f>
        <v>0</v>
      </c>
    </row>
    <row r="24" ht="21" customHeight="1" outlineLevel="1">
      <c r="A24" s="9" t="inlineStr">
        <is>
          <t xml:space="preserve">Logan Sargeant (RC)</t>
        </is>
      </c>
      <c r="B24" s="11" t="b">
        <v>0</v>
      </c>
      <c r="C24" s="11" t="b">
        <v>0</v>
      </c>
      <c r="D24" s="11" t="b">
        <v>0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1" t="b">
        <v>0</v>
      </c>
      <c r="K24" s="11" t="b">
        <v>0</v>
      </c>
      <c r="L24" s="11" t="b">
        <v>0</v>
      </c>
      <c r="M24" s="11" t="b">
        <v>0</v>
      </c>
      <c r="N24" s="11" t="b">
        <v>0</v>
      </c>
      <c r="O24" s="11" t="b">
        <v>0</v>
      </c>
      <c r="P24" s="11" t="b">
        <v>0</v>
      </c>
      <c r="Q24" s="11" t="b">
        <v>0</v>
      </c>
      <c r="R24" s="11" t="b">
        <v>0</v>
      </c>
      <c r="S24" s="11" t="b">
        <v>0</v>
      </c>
      <c r="T24" s="11" t="b">
        <v>0</v>
      </c>
      <c r="U24" s="11" t="b">
        <v>0</v>
      </c>
      <c r="V24" s="11" t="b">
        <v>0</v>
      </c>
      <c r="W24" s="11" t="b">
        <v>0</v>
      </c>
      <c r="X24" s="11" t="b">
        <v>0</v>
      </c>
      <c r="Y24" s="11" t="b">
        <v>0</v>
      </c>
      <c r="Z24" s="12" t="n">
        <f>AC24/24</f>
        <v>0</v>
      </c>
      <c r="AA24" s="10" t="n">
        <f>COUNTIF(B24,TRUE)</f>
        <v>0</v>
      </c>
      <c r="AB24" s="10" t="n">
        <f>COUNTIF(C24:Y24,TRUE)</f>
        <v>0</v>
      </c>
      <c r="AC24" s="10" t="n">
        <f>AA24+AB24</f>
        <v>0</v>
      </c>
    </row>
    <row r="25" ht="21" customHeight="1" outlineLevel="1">
      <c r="A25" s="9" t="inlineStr">
        <is>
          <t xml:space="preserve">Nyck de Vries (RC)</t>
        </is>
      </c>
      <c r="B25" s="11" t="b">
        <v>0</v>
      </c>
      <c r="C25" s="11" t="b">
        <v>0</v>
      </c>
      <c r="D25" s="11" t="b">
        <v>0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1" t="b">
        <v>0</v>
      </c>
      <c r="K25" s="11" t="b">
        <v>0</v>
      </c>
      <c r="L25" s="11" t="b">
        <v>0</v>
      </c>
      <c r="M25" s="11" t="b">
        <v>0</v>
      </c>
      <c r="N25" s="11" t="b">
        <v>0</v>
      </c>
      <c r="O25" s="11" t="b">
        <v>0</v>
      </c>
      <c r="P25" s="11" t="b">
        <v>0</v>
      </c>
      <c r="Q25" s="11" t="b">
        <v>0</v>
      </c>
      <c r="R25" s="11" t="b">
        <v>0</v>
      </c>
      <c r="S25" s="11" t="b">
        <v>0</v>
      </c>
      <c r="T25" s="11" t="b">
        <v>0</v>
      </c>
      <c r="U25" s="11" t="b">
        <v>0</v>
      </c>
      <c r="V25" s="11" t="b">
        <v>0</v>
      </c>
      <c r="W25" s="11" t="b">
        <v>0</v>
      </c>
      <c r="X25" s="11" t="b">
        <v>0</v>
      </c>
      <c r="Y25" s="11" t="b">
        <v>0</v>
      </c>
      <c r="Z25" s="12" t="n">
        <f>AC25/24</f>
        <v>0</v>
      </c>
      <c r="AA25" s="10" t="n">
        <f>COUNTIF(B25,TRUE)</f>
        <v>0</v>
      </c>
      <c r="AB25" s="10" t="n">
        <f>COUNTIF(C25:Y25,TRUE)</f>
        <v>0</v>
      </c>
      <c r="AC25" s="10" t="n">
        <f>AA25+AB25</f>
        <v>0</v>
      </c>
    </row>
    <row r="26" ht="21" customHeight="1" outlineLevel="1">
      <c r="A26" s="9" t="inlineStr">
        <is>
          <t xml:space="preserve">Daniel Ricciardo</t>
        </is>
      </c>
      <c r="B26" s="11" t="b">
        <v>0</v>
      </c>
      <c r="C26" s="11" t="b">
        <v>0</v>
      </c>
      <c r="D26" s="11" t="b">
        <v>0</v>
      </c>
      <c r="E26" s="11" t="b">
        <v>0</v>
      </c>
      <c r="F26" s="11" t="b">
        <v>0</v>
      </c>
      <c r="G26" s="11" t="b">
        <v>0</v>
      </c>
      <c r="H26" s="11" t="b">
        <v>0</v>
      </c>
      <c r="I26" s="11" t="b">
        <v>0</v>
      </c>
      <c r="J26" s="11" t="b">
        <v>0</v>
      </c>
      <c r="K26" s="11" t="b">
        <v>0</v>
      </c>
      <c r="L26" s="11" t="b">
        <v>0</v>
      </c>
      <c r="M26" s="11" t="b">
        <v>0</v>
      </c>
      <c r="N26" s="11" t="b">
        <v>0</v>
      </c>
      <c r="O26" s="11" t="b">
        <v>0</v>
      </c>
      <c r="P26" s="11" t="b">
        <v>0</v>
      </c>
      <c r="Q26" s="11" t="b">
        <v>0</v>
      </c>
      <c r="R26" s="11" t="b">
        <v>0</v>
      </c>
      <c r="S26" s="11" t="b">
        <v>0</v>
      </c>
      <c r="T26" s="11" t="b">
        <v>0</v>
      </c>
      <c r="U26" s="11" t="b">
        <v>0</v>
      </c>
      <c r="V26" s="11" t="b">
        <v>0</v>
      </c>
      <c r="W26" s="11" t="b">
        <v>0</v>
      </c>
      <c r="X26" s="11" t="b">
        <v>0</v>
      </c>
      <c r="Y26" s="11" t="b">
        <v>0</v>
      </c>
      <c r="Z26" s="12" t="n">
        <f>AC26/24</f>
        <v>0</v>
      </c>
      <c r="AA26" s="10" t="n">
        <f>COUNTIF(B26,TRUE)</f>
        <v>0</v>
      </c>
      <c r="AB26" s="10" t="n">
        <f>COUNTIF(C26:Y26,TRUE)</f>
        <v>0</v>
      </c>
      <c r="AC26" s="10" t="n">
        <f>AA26+AB26</f>
        <v>0</v>
      </c>
    </row>
    <row r="27" ht="21" customHeight="1" outlineLevel="1">
      <c r="A27" s="9" t="inlineStr">
        <is>
          <t xml:space="preserve">Frederik Vesti</t>
        </is>
      </c>
      <c r="B27" s="11" t="b">
        <v>0</v>
      </c>
      <c r="C27" s="11" t="b">
        <v>0</v>
      </c>
      <c r="D27" s="11" t="b">
        <v>0</v>
      </c>
      <c r="E27" s="11" t="b">
        <v>0</v>
      </c>
      <c r="F27" s="11" t="b">
        <v>0</v>
      </c>
      <c r="G27" s="11" t="b">
        <v>0</v>
      </c>
      <c r="H27" s="11" t="b">
        <v>0</v>
      </c>
      <c r="I27" s="11" t="b">
        <v>0</v>
      </c>
      <c r="J27" s="11" t="b">
        <v>0</v>
      </c>
      <c r="K27" s="11" t="b">
        <v>0</v>
      </c>
      <c r="L27" s="11" t="b">
        <v>0</v>
      </c>
      <c r="M27" s="11" t="b">
        <v>0</v>
      </c>
      <c r="N27" s="11" t="b">
        <v>0</v>
      </c>
      <c r="O27" s="11" t="b">
        <v>0</v>
      </c>
      <c r="P27" s="11" t="b">
        <v>0</v>
      </c>
      <c r="Q27" s="11" t="b">
        <v>0</v>
      </c>
      <c r="R27" s="11" t="b">
        <v>0</v>
      </c>
      <c r="S27" s="11" t="b">
        <v>0</v>
      </c>
      <c r="T27" s="11" t="b">
        <v>0</v>
      </c>
      <c r="U27" s="11" t="b">
        <v>0</v>
      </c>
      <c r="V27" s="11" t="b">
        <v>0</v>
      </c>
      <c r="W27" s="11" t="b">
        <v>0</v>
      </c>
      <c r="X27" s="11" t="b">
        <v>0</v>
      </c>
      <c r="Y27" s="11" t="b">
        <v>0</v>
      </c>
      <c r="Z27" s="12" t="n">
        <f>AC27/24</f>
        <v>0</v>
      </c>
      <c r="AA27" s="10" t="n">
        <f>COUNTIF(B27,TRUE)</f>
        <v>0</v>
      </c>
      <c r="AB27" s="10" t="n">
        <f>COUNTIF(C27:Y27,TRUE)</f>
        <v>0</v>
      </c>
      <c r="AC27" s="10" t="n">
        <f>AA27+AB27</f>
        <v>0</v>
      </c>
    </row>
    <row r="28" ht="21" customHeight="1" outlineLevel="1">
      <c r="A28" s="9" t="inlineStr">
        <is>
          <t xml:space="preserve">Oliver Bearman</t>
        </is>
      </c>
      <c r="B28" s="11" t="b">
        <v>0</v>
      </c>
      <c r="C28" s="11" t="b">
        <v>0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0</v>
      </c>
      <c r="I28" s="11" t="b">
        <v>0</v>
      </c>
      <c r="J28" s="11" t="b">
        <v>0</v>
      </c>
      <c r="K28" s="11" t="b">
        <v>0</v>
      </c>
      <c r="L28" s="11" t="b">
        <v>0</v>
      </c>
      <c r="M28" s="11" t="b">
        <v>0</v>
      </c>
      <c r="N28" s="11" t="b">
        <v>0</v>
      </c>
      <c r="O28" s="11" t="b">
        <v>0</v>
      </c>
      <c r="P28" s="11" t="b">
        <v>0</v>
      </c>
      <c r="Q28" s="11" t="b">
        <v>0</v>
      </c>
      <c r="R28" s="11" t="b">
        <v>0</v>
      </c>
      <c r="S28" s="11" t="b">
        <v>0</v>
      </c>
      <c r="T28" s="11" t="b">
        <v>0</v>
      </c>
      <c r="U28" s="11" t="b">
        <v>0</v>
      </c>
      <c r="V28" s="11" t="b">
        <v>0</v>
      </c>
      <c r="W28" s="11" t="b">
        <v>0</v>
      </c>
      <c r="X28" s="11" t="b">
        <v>0</v>
      </c>
      <c r="Y28" s="11" t="b">
        <v>0</v>
      </c>
      <c r="Z28" s="12" t="n">
        <f>AC28/24</f>
        <v>0</v>
      </c>
      <c r="AA28" s="10" t="n">
        <f>COUNTIF(B28,TRUE)</f>
        <v>0</v>
      </c>
      <c r="AB28" s="10" t="n">
        <f>COUNTIF(C28:Y28,TRUE)</f>
        <v>0</v>
      </c>
      <c r="AC28" s="10" t="n">
        <f>AA28+AB28</f>
        <v>0</v>
      </c>
    </row>
    <row r="29" ht="21" customHeight="1" outlineLevel="1">
      <c r="A29" s="9" t="inlineStr">
        <is>
          <t xml:space="preserve">Jack Doohan</t>
        </is>
      </c>
      <c r="B29" s="11" t="b">
        <v>0</v>
      </c>
      <c r="C29" s="11" t="b">
        <v>0</v>
      </c>
      <c r="D29" s="11" t="b">
        <v>0</v>
      </c>
      <c r="E29" s="11" t="b">
        <v>0</v>
      </c>
      <c r="F29" s="11" t="b">
        <v>0</v>
      </c>
      <c r="G29" s="11" t="b">
        <v>0</v>
      </c>
      <c r="H29" s="11" t="b">
        <v>0</v>
      </c>
      <c r="I29" s="11" t="b">
        <v>0</v>
      </c>
      <c r="J29" s="11" t="b">
        <v>0</v>
      </c>
      <c r="K29" s="11" t="b">
        <v>0</v>
      </c>
      <c r="L29" s="11" t="b">
        <v>0</v>
      </c>
      <c r="M29" s="11" t="b">
        <v>0</v>
      </c>
      <c r="N29" s="11" t="b">
        <v>0</v>
      </c>
      <c r="O29" s="11" t="b">
        <v>0</v>
      </c>
      <c r="P29" s="11" t="b">
        <v>0</v>
      </c>
      <c r="Q29" s="11" t="b">
        <v>0</v>
      </c>
      <c r="R29" s="11" t="b">
        <v>0</v>
      </c>
      <c r="S29" s="11" t="b">
        <v>0</v>
      </c>
      <c r="T29" s="11" t="b">
        <v>0</v>
      </c>
      <c r="U29" s="11" t="b">
        <v>0</v>
      </c>
      <c r="V29" s="11" t="b">
        <v>0</v>
      </c>
      <c r="W29" s="11" t="b">
        <v>0</v>
      </c>
      <c r="X29" s="11" t="b">
        <v>0</v>
      </c>
      <c r="Y29" s="11" t="b">
        <v>0</v>
      </c>
      <c r="Z29" s="12" t="n">
        <f>AC29/24</f>
        <v>0</v>
      </c>
      <c r="AA29" s="10" t="n">
        <f>COUNTIF(B29,TRUE)</f>
        <v>0</v>
      </c>
      <c r="AB29" s="10" t="n">
        <f>COUNTIF(C29:Y29,TRUE)</f>
        <v>0</v>
      </c>
      <c r="AC29" s="10" t="n">
        <f>AA29+AB29</f>
        <v>0</v>
      </c>
    </row>
    <row r="30" ht="21" customHeight="1" outlineLevel="1">
      <c r="A30" s="9" t="inlineStr">
        <is>
          <t xml:space="preserve">Amaury Cordeel</t>
        </is>
      </c>
      <c r="B30" s="11" t="b">
        <v>0</v>
      </c>
      <c r="C30" s="11" t="b">
        <v>0</v>
      </c>
      <c r="D30" s="11" t="b">
        <v>0</v>
      </c>
      <c r="E30" s="11" t="b">
        <v>0</v>
      </c>
      <c r="F30" s="11" t="b">
        <v>0</v>
      </c>
      <c r="G30" s="11" t="b">
        <v>0</v>
      </c>
      <c r="H30" s="11" t="b">
        <v>0</v>
      </c>
      <c r="I30" s="11" t="b">
        <v>0</v>
      </c>
      <c r="J30" s="11" t="b">
        <v>0</v>
      </c>
      <c r="K30" s="11" t="b">
        <v>0</v>
      </c>
      <c r="L30" s="11" t="b">
        <v>0</v>
      </c>
      <c r="M30" s="11" t="b">
        <v>0</v>
      </c>
      <c r="N30" s="11" t="b">
        <v>0</v>
      </c>
      <c r="O30" s="11" t="b">
        <v>0</v>
      </c>
      <c r="P30" s="11" t="b">
        <v>0</v>
      </c>
      <c r="Q30" s="11" t="b">
        <v>0</v>
      </c>
      <c r="R30" s="11" t="b">
        <v>0</v>
      </c>
      <c r="S30" s="11" t="b">
        <v>0</v>
      </c>
      <c r="T30" s="11" t="b">
        <v>0</v>
      </c>
      <c r="U30" s="11" t="b">
        <v>0</v>
      </c>
      <c r="V30" s="11" t="b">
        <v>0</v>
      </c>
      <c r="W30" s="11" t="b">
        <v>0</v>
      </c>
      <c r="X30" s="11" t="b">
        <v>0</v>
      </c>
      <c r="Y30" s="11" t="b">
        <v>0</v>
      </c>
      <c r="Z30" s="12" t="n">
        <f>AC30/24</f>
        <v>0</v>
      </c>
      <c r="AA30" s="10" t="n">
        <f>COUNTIF(B30,TRUE)</f>
        <v>0</v>
      </c>
      <c r="AB30" s="10" t="n">
        <f>COUNTIF(C30:Y30,TRUE)</f>
        <v>0</v>
      </c>
      <c r="AC30" s="10" t="n">
        <f>AA30+AB30</f>
        <v>0</v>
      </c>
    </row>
    <row r="31" ht="21" customHeight="1" outlineLevel="1">
      <c r="A31" s="9" t="inlineStr">
        <is>
          <t xml:space="preserve">Zane Maloney</t>
        </is>
      </c>
      <c r="B31" s="11" t="b">
        <v>0</v>
      </c>
      <c r="C31" s="11" t="b">
        <v>0</v>
      </c>
      <c r="D31" s="11" t="b">
        <v>0</v>
      </c>
      <c r="E31" s="11" t="b">
        <v>0</v>
      </c>
      <c r="F31" s="11" t="b">
        <v>0</v>
      </c>
      <c r="G31" s="11" t="b">
        <v>0</v>
      </c>
      <c r="H31" s="11" t="b">
        <v>0</v>
      </c>
      <c r="I31" s="11" t="b">
        <v>0</v>
      </c>
      <c r="J31" s="11" t="b">
        <v>0</v>
      </c>
      <c r="K31" s="11" t="b">
        <v>0</v>
      </c>
      <c r="L31" s="11" t="b">
        <v>0</v>
      </c>
      <c r="M31" s="11" t="b">
        <v>0</v>
      </c>
      <c r="N31" s="11" t="b">
        <v>0</v>
      </c>
      <c r="O31" s="11" t="b">
        <v>0</v>
      </c>
      <c r="P31" s="11" t="b">
        <v>0</v>
      </c>
      <c r="Q31" s="11" t="b">
        <v>0</v>
      </c>
      <c r="R31" s="11" t="b">
        <v>0</v>
      </c>
      <c r="S31" s="11" t="b">
        <v>0</v>
      </c>
      <c r="T31" s="11" t="b">
        <v>0</v>
      </c>
      <c r="U31" s="11" t="b">
        <v>0</v>
      </c>
      <c r="V31" s="11" t="b">
        <v>0</v>
      </c>
      <c r="W31" s="11" t="b">
        <v>0</v>
      </c>
      <c r="X31" s="11" t="b">
        <v>0</v>
      </c>
      <c r="Y31" s="11" t="b">
        <v>0</v>
      </c>
      <c r="Z31" s="12" t="n">
        <f>AC31/24</f>
        <v>0</v>
      </c>
      <c r="AA31" s="10" t="n">
        <f>COUNTIF(B31,TRUE)</f>
        <v>0</v>
      </c>
      <c r="AB31" s="10" t="n">
        <f>COUNTIF(C31:Y31,TRUE)</f>
        <v>0</v>
      </c>
      <c r="AC31" s="10" t="n">
        <f>AA31+AB31</f>
        <v>0</v>
      </c>
    </row>
    <row r="32" ht="21" customHeight="1" outlineLevel="1">
      <c r="A32" s="9" t="inlineStr">
        <is>
          <t xml:space="preserve">Enzo Fittipaldi</t>
        </is>
      </c>
      <c r="B32" s="11" t="b">
        <v>0</v>
      </c>
      <c r="C32" s="11" t="b">
        <v>0</v>
      </c>
      <c r="D32" s="11" t="b">
        <v>0</v>
      </c>
      <c r="E32" s="11" t="b">
        <v>0</v>
      </c>
      <c r="F32" s="11" t="b">
        <v>0</v>
      </c>
      <c r="G32" s="11" t="b">
        <v>0</v>
      </c>
      <c r="H32" s="11" t="b">
        <v>0</v>
      </c>
      <c r="I32" s="11" t="b">
        <v>0</v>
      </c>
      <c r="J32" s="11" t="b">
        <v>0</v>
      </c>
      <c r="K32" s="11" t="b">
        <v>0</v>
      </c>
      <c r="L32" s="11" t="b">
        <v>0</v>
      </c>
      <c r="M32" s="11" t="b">
        <v>0</v>
      </c>
      <c r="N32" s="11" t="b">
        <v>0</v>
      </c>
      <c r="O32" s="11" t="b">
        <v>0</v>
      </c>
      <c r="P32" s="11" t="b">
        <v>0</v>
      </c>
      <c r="Q32" s="11" t="b">
        <v>0</v>
      </c>
      <c r="R32" s="11" t="b">
        <v>0</v>
      </c>
      <c r="S32" s="11" t="b">
        <v>0</v>
      </c>
      <c r="T32" s="11" t="b">
        <v>0</v>
      </c>
      <c r="U32" s="11" t="b">
        <v>0</v>
      </c>
      <c r="V32" s="11" t="b">
        <v>0</v>
      </c>
      <c r="W32" s="11" t="b">
        <v>0</v>
      </c>
      <c r="X32" s="11" t="b">
        <v>0</v>
      </c>
      <c r="Y32" s="11" t="b">
        <v>0</v>
      </c>
      <c r="Z32" s="12" t="n">
        <f>AC32/24</f>
        <v>0</v>
      </c>
      <c r="AA32" s="10" t="n">
        <f>COUNTIF(B32,TRUE)</f>
        <v>0</v>
      </c>
      <c r="AB32" s="10" t="n">
        <f>COUNTIF(C32:Y32,TRUE)</f>
        <v>0</v>
      </c>
      <c r="AC32" s="10" t="n">
        <f>AA32+AB32</f>
        <v>0</v>
      </c>
    </row>
    <row r="33" ht="21" customHeight="1" outlineLevel="1">
      <c r="A33" s="9" t="inlineStr">
        <is>
          <t xml:space="preserve">Jak Crawford</t>
        </is>
      </c>
      <c r="B33" s="11" t="b">
        <v>0</v>
      </c>
      <c r="C33" s="11" t="b">
        <v>0</v>
      </c>
      <c r="D33" s="11" t="b">
        <v>0</v>
      </c>
      <c r="E33" s="11" t="b">
        <v>0</v>
      </c>
      <c r="F33" s="11" t="b">
        <v>0</v>
      </c>
      <c r="G33" s="11" t="b">
        <v>0</v>
      </c>
      <c r="H33" s="11" t="b">
        <v>0</v>
      </c>
      <c r="I33" s="11" t="b">
        <v>0</v>
      </c>
      <c r="J33" s="11" t="b">
        <v>0</v>
      </c>
      <c r="K33" s="11" t="b">
        <v>0</v>
      </c>
      <c r="L33" s="11" t="b">
        <v>0</v>
      </c>
      <c r="M33" s="11" t="b">
        <v>0</v>
      </c>
      <c r="N33" s="11" t="b">
        <v>0</v>
      </c>
      <c r="O33" s="11" t="b">
        <v>0</v>
      </c>
      <c r="P33" s="11" t="b">
        <v>0</v>
      </c>
      <c r="Q33" s="11" t="b">
        <v>0</v>
      </c>
      <c r="R33" s="11" t="b">
        <v>0</v>
      </c>
      <c r="S33" s="11" t="b">
        <v>0</v>
      </c>
      <c r="T33" s="11" t="b">
        <v>0</v>
      </c>
      <c r="U33" s="11" t="b">
        <v>0</v>
      </c>
      <c r="V33" s="11" t="b">
        <v>0</v>
      </c>
      <c r="W33" s="11" t="b">
        <v>0</v>
      </c>
      <c r="X33" s="11" t="b">
        <v>0</v>
      </c>
      <c r="Y33" s="11" t="b">
        <v>0</v>
      </c>
      <c r="Z33" s="12" t="n">
        <f>AC33/24</f>
        <v>0</v>
      </c>
      <c r="AA33" s="10" t="n">
        <f>COUNTIF(B33,TRUE)</f>
        <v>0</v>
      </c>
      <c r="AB33" s="10" t="n">
        <f>COUNTIF(C33:Y33,TRUE)</f>
        <v>0</v>
      </c>
      <c r="AC33" s="10" t="n">
        <f>AA33+AB33</f>
        <v>0</v>
      </c>
    </row>
    <row r="34" ht="21" customHeight="1" outlineLevel="1">
      <c r="A34" s="9" t="inlineStr">
        <is>
          <t xml:space="preserve">Isack Hadjar</t>
        </is>
      </c>
      <c r="B34" s="11" t="b">
        <v>0</v>
      </c>
      <c r="C34" s="11" t="b">
        <v>0</v>
      </c>
      <c r="D34" s="11" t="b">
        <v>0</v>
      </c>
      <c r="E34" s="11" t="b">
        <v>0</v>
      </c>
      <c r="F34" s="11" t="b">
        <v>0</v>
      </c>
      <c r="G34" s="11" t="b">
        <v>0</v>
      </c>
      <c r="H34" s="11" t="b">
        <v>0</v>
      </c>
      <c r="I34" s="11" t="b">
        <v>0</v>
      </c>
      <c r="J34" s="11" t="b">
        <v>0</v>
      </c>
      <c r="K34" s="11" t="b">
        <v>0</v>
      </c>
      <c r="L34" s="11" t="b">
        <v>0</v>
      </c>
      <c r="M34" s="11" t="b">
        <v>0</v>
      </c>
      <c r="N34" s="11" t="b">
        <v>0</v>
      </c>
      <c r="O34" s="11" t="b">
        <v>0</v>
      </c>
      <c r="P34" s="11" t="b">
        <v>0</v>
      </c>
      <c r="Q34" s="11" t="b">
        <v>0</v>
      </c>
      <c r="R34" s="11" t="b">
        <v>0</v>
      </c>
      <c r="S34" s="11" t="b">
        <v>0</v>
      </c>
      <c r="T34" s="11" t="b">
        <v>0</v>
      </c>
      <c r="U34" s="11" t="b">
        <v>0</v>
      </c>
      <c r="V34" s="11" t="b">
        <v>0</v>
      </c>
      <c r="W34" s="11" t="b">
        <v>0</v>
      </c>
      <c r="X34" s="11" t="b">
        <v>0</v>
      </c>
      <c r="Y34" s="11" t="b">
        <v>0</v>
      </c>
      <c r="Z34" s="12" t="n">
        <f>AC34/24</f>
        <v>0</v>
      </c>
      <c r="AA34" s="10" t="n">
        <f>COUNTIF(B34,TRUE)</f>
        <v>0</v>
      </c>
      <c r="AB34" s="10" t="n">
        <f>COUNTIF(C34:Y34,TRUE)</f>
        <v>0</v>
      </c>
      <c r="AC34" s="10" t="n">
        <f>AA34+AB34</f>
        <v>0</v>
      </c>
    </row>
    <row r="35" ht="21" customHeight="1" outlineLevel="1">
      <c r="A35" s="9" t="inlineStr">
        <is>
          <t xml:space="preserve">Théo Pourchaire</t>
        </is>
      </c>
      <c r="B35" s="11" t="b">
        <v>0</v>
      </c>
      <c r="C35" s="11" t="b">
        <v>0</v>
      </c>
      <c r="D35" s="11" t="b">
        <v>0</v>
      </c>
      <c r="E35" s="11" t="b">
        <v>0</v>
      </c>
      <c r="F35" s="11" t="b">
        <v>0</v>
      </c>
      <c r="G35" s="11" t="b">
        <v>0</v>
      </c>
      <c r="H35" s="11" t="b">
        <v>0</v>
      </c>
      <c r="I35" s="11" t="b">
        <v>0</v>
      </c>
      <c r="J35" s="11" t="b">
        <v>0</v>
      </c>
      <c r="K35" s="11" t="b">
        <v>0</v>
      </c>
      <c r="L35" s="11" t="b">
        <v>0</v>
      </c>
      <c r="M35" s="11" t="b">
        <v>0</v>
      </c>
      <c r="N35" s="11" t="b">
        <v>0</v>
      </c>
      <c r="O35" s="11" t="b">
        <v>0</v>
      </c>
      <c r="P35" s="11" t="b">
        <v>0</v>
      </c>
      <c r="Q35" s="11" t="b">
        <v>0</v>
      </c>
      <c r="R35" s="11" t="b">
        <v>0</v>
      </c>
      <c r="S35" s="11" t="b">
        <v>0</v>
      </c>
      <c r="T35" s="11" t="b">
        <v>0</v>
      </c>
      <c r="U35" s="11" t="b">
        <v>0</v>
      </c>
      <c r="V35" s="11" t="b">
        <v>0</v>
      </c>
      <c r="W35" s="11" t="b">
        <v>0</v>
      </c>
      <c r="X35" s="11" t="b">
        <v>0</v>
      </c>
      <c r="Y35" s="11" t="b">
        <v>0</v>
      </c>
      <c r="Z35" s="12" t="n">
        <f>AC35/24</f>
        <v>0</v>
      </c>
      <c r="AA35" s="10" t="n">
        <f>COUNTIF(B35,TRUE)</f>
        <v>0</v>
      </c>
      <c r="AB35" s="10" t="n">
        <f>COUNTIF(C35:Y35,TRUE)</f>
        <v>0</v>
      </c>
      <c r="AC35" s="10" t="n">
        <f>AA35+AB35</f>
        <v>0</v>
      </c>
    </row>
    <row r="36" ht="21" customHeight="1" outlineLevel="1">
      <c r="A36" s="9" t="inlineStr">
        <is>
          <t xml:space="preserve">Victor Martins</t>
        </is>
      </c>
      <c r="B36" s="11" t="b">
        <v>0</v>
      </c>
      <c r="C36" s="11" t="b">
        <v>0</v>
      </c>
      <c r="D36" s="11" t="b">
        <v>0</v>
      </c>
      <c r="E36" s="11" t="b">
        <v>0</v>
      </c>
      <c r="F36" s="11" t="b">
        <v>0</v>
      </c>
      <c r="G36" s="11" t="b">
        <v>0</v>
      </c>
      <c r="H36" s="11" t="b">
        <v>0</v>
      </c>
      <c r="I36" s="11" t="b">
        <v>0</v>
      </c>
      <c r="J36" s="11" t="b">
        <v>0</v>
      </c>
      <c r="K36" s="11" t="b">
        <v>0</v>
      </c>
      <c r="L36" s="11" t="b">
        <v>0</v>
      </c>
      <c r="M36" s="11" t="b">
        <v>0</v>
      </c>
      <c r="N36" s="11" t="b">
        <v>0</v>
      </c>
      <c r="O36" s="11" t="b">
        <v>0</v>
      </c>
      <c r="P36" s="11" t="b">
        <v>0</v>
      </c>
      <c r="Q36" s="11" t="b">
        <v>0</v>
      </c>
      <c r="R36" s="11" t="b">
        <v>0</v>
      </c>
      <c r="S36" s="11" t="b">
        <v>0</v>
      </c>
      <c r="T36" s="11" t="b">
        <v>0</v>
      </c>
      <c r="U36" s="11" t="b">
        <v>0</v>
      </c>
      <c r="V36" s="11" t="b">
        <v>0</v>
      </c>
      <c r="W36" s="11" t="b">
        <v>0</v>
      </c>
      <c r="X36" s="11" t="b">
        <v>0</v>
      </c>
      <c r="Y36" s="11" t="b">
        <v>0</v>
      </c>
      <c r="Z36" s="12" t="n">
        <f>AC36/24</f>
        <v>0</v>
      </c>
      <c r="AA36" s="10" t="n">
        <f>COUNTIF(B36,TRUE)</f>
        <v>0</v>
      </c>
      <c r="AB36" s="10" t="n">
        <f>COUNTIF(C36:Y36,TRUE)</f>
        <v>0</v>
      </c>
      <c r="AC36" s="10" t="n">
        <f>AA36+AB36</f>
        <v>0</v>
      </c>
    </row>
    <row r="37" ht="21" customHeight="1" outlineLevel="1">
      <c r="A37" s="9" t="inlineStr">
        <is>
          <t xml:space="preserve">Dennis Hauger</t>
        </is>
      </c>
      <c r="B37" s="11" t="b">
        <v>0</v>
      </c>
      <c r="C37" s="11" t="b">
        <v>0</v>
      </c>
      <c r="D37" s="11" t="b">
        <v>0</v>
      </c>
      <c r="E37" s="11" t="b">
        <v>0</v>
      </c>
      <c r="F37" s="11" t="b">
        <v>0</v>
      </c>
      <c r="G37" s="11" t="b">
        <v>0</v>
      </c>
      <c r="H37" s="11" t="b">
        <v>0</v>
      </c>
      <c r="I37" s="11" t="b">
        <v>0</v>
      </c>
      <c r="J37" s="11" t="b">
        <v>0</v>
      </c>
      <c r="K37" s="11" t="b">
        <v>0</v>
      </c>
      <c r="L37" s="11" t="b">
        <v>0</v>
      </c>
      <c r="M37" s="11" t="b">
        <v>0</v>
      </c>
      <c r="N37" s="11" t="b">
        <v>0</v>
      </c>
      <c r="O37" s="11" t="b">
        <v>0</v>
      </c>
      <c r="P37" s="11" t="b">
        <v>0</v>
      </c>
      <c r="Q37" s="11" t="b">
        <v>0</v>
      </c>
      <c r="R37" s="11" t="b">
        <v>0</v>
      </c>
      <c r="S37" s="11" t="b">
        <v>0</v>
      </c>
      <c r="T37" s="11" t="b">
        <v>0</v>
      </c>
      <c r="U37" s="11" t="b">
        <v>0</v>
      </c>
      <c r="V37" s="11" t="b">
        <v>0</v>
      </c>
      <c r="W37" s="11" t="b">
        <v>0</v>
      </c>
      <c r="X37" s="11" t="b">
        <v>0</v>
      </c>
      <c r="Y37" s="11" t="b">
        <v>0</v>
      </c>
      <c r="Z37" s="12" t="n">
        <f>AC37/24</f>
        <v>0</v>
      </c>
      <c r="AA37" s="10" t="n">
        <f>COUNTIF(B37,TRUE)</f>
        <v>0</v>
      </c>
      <c r="AB37" s="10" t="n">
        <f>COUNTIF(C37:Y37,TRUE)</f>
        <v>0</v>
      </c>
      <c r="AC37" s="10" t="n">
        <f>AA37+AB37</f>
        <v>0</v>
      </c>
    </row>
    <row r="38" ht="21" customHeight="1" outlineLevel="1">
      <c r="A38" s="9" t="inlineStr">
        <is>
          <t xml:space="preserve">Jehan Daruvala</t>
        </is>
      </c>
      <c r="B38" s="11" t="b">
        <v>0</v>
      </c>
      <c r="C38" s="11" t="b">
        <v>0</v>
      </c>
      <c r="D38" s="11" t="b">
        <v>0</v>
      </c>
      <c r="E38" s="11" t="b">
        <v>0</v>
      </c>
      <c r="F38" s="11" t="b">
        <v>0</v>
      </c>
      <c r="G38" s="11" t="b">
        <v>0</v>
      </c>
      <c r="H38" s="11" t="b">
        <v>0</v>
      </c>
      <c r="I38" s="11" t="b">
        <v>0</v>
      </c>
      <c r="J38" s="11" t="b">
        <v>0</v>
      </c>
      <c r="K38" s="11" t="b">
        <v>0</v>
      </c>
      <c r="L38" s="11" t="b">
        <v>0</v>
      </c>
      <c r="M38" s="11" t="b">
        <v>0</v>
      </c>
      <c r="N38" s="11" t="b">
        <v>0</v>
      </c>
      <c r="O38" s="11" t="b">
        <v>0</v>
      </c>
      <c r="P38" s="11" t="b">
        <v>0</v>
      </c>
      <c r="Q38" s="11" t="b">
        <v>0</v>
      </c>
      <c r="R38" s="11" t="b">
        <v>0</v>
      </c>
      <c r="S38" s="11" t="b">
        <v>0</v>
      </c>
      <c r="T38" s="11" t="b">
        <v>0</v>
      </c>
      <c r="U38" s="11" t="b">
        <v>0</v>
      </c>
      <c r="V38" s="11" t="b">
        <v>0</v>
      </c>
      <c r="W38" s="11" t="b">
        <v>0</v>
      </c>
      <c r="X38" s="11" t="b">
        <v>0</v>
      </c>
      <c r="Y38" s="11" t="b">
        <v>0</v>
      </c>
      <c r="Z38" s="12" t="n">
        <f>AC38/24</f>
        <v>0</v>
      </c>
      <c r="AA38" s="10" t="n">
        <f>COUNTIF(B38,TRUE)</f>
        <v>0</v>
      </c>
      <c r="AB38" s="10" t="n">
        <f>COUNTIF(C38:Y38,TRUE)</f>
        <v>0</v>
      </c>
      <c r="AC38" s="10" t="n">
        <f>AA38+AB38</f>
        <v>0</v>
      </c>
    </row>
    <row r="39" ht="21" customHeight="1" outlineLevel="1">
      <c r="A39" s="9" t="inlineStr">
        <is>
          <t xml:space="preserve">Kush Maini</t>
        </is>
      </c>
      <c r="B39" s="11" t="b">
        <v>0</v>
      </c>
      <c r="C39" s="11" t="b">
        <v>0</v>
      </c>
      <c r="D39" s="11" t="b">
        <v>0</v>
      </c>
      <c r="E39" s="11" t="b">
        <v>0</v>
      </c>
      <c r="F39" s="11" t="b">
        <v>0</v>
      </c>
      <c r="G39" s="11" t="b">
        <v>0</v>
      </c>
      <c r="H39" s="11" t="b">
        <v>0</v>
      </c>
      <c r="I39" s="11" t="b">
        <v>0</v>
      </c>
      <c r="J39" s="11" t="b">
        <v>0</v>
      </c>
      <c r="K39" s="11" t="b">
        <v>0</v>
      </c>
      <c r="L39" s="11" t="b">
        <v>0</v>
      </c>
      <c r="M39" s="11" t="b">
        <v>0</v>
      </c>
      <c r="N39" s="11" t="b">
        <v>0</v>
      </c>
      <c r="O39" s="11" t="b">
        <v>0</v>
      </c>
      <c r="P39" s="11" t="b">
        <v>0</v>
      </c>
      <c r="Q39" s="11" t="b">
        <v>0</v>
      </c>
      <c r="R39" s="11" t="b">
        <v>0</v>
      </c>
      <c r="S39" s="11" t="b">
        <v>0</v>
      </c>
      <c r="T39" s="11" t="b">
        <v>0</v>
      </c>
      <c r="U39" s="11" t="b">
        <v>0</v>
      </c>
      <c r="V39" s="11" t="b">
        <v>0</v>
      </c>
      <c r="W39" s="11" t="b">
        <v>0</v>
      </c>
      <c r="X39" s="11" t="b">
        <v>0</v>
      </c>
      <c r="Y39" s="11" t="b">
        <v>0</v>
      </c>
      <c r="Z39" s="12" t="n">
        <f>AC39/24</f>
        <v>0</v>
      </c>
      <c r="AA39" s="10" t="n">
        <f>COUNTIF(B39,TRUE)</f>
        <v>0</v>
      </c>
      <c r="AB39" s="10" t="n">
        <f>COUNTIF(C39:Y39,TRUE)</f>
        <v>0</v>
      </c>
      <c r="AC39" s="10" t="n">
        <f>AA39+AB39</f>
        <v>0</v>
      </c>
    </row>
    <row r="40" ht="21" customHeight="1" outlineLevel="1">
      <c r="A40" s="9" t="inlineStr">
        <is>
          <t xml:space="preserve">Ralph Boschung</t>
        </is>
      </c>
      <c r="B40" s="11" t="b">
        <v>0</v>
      </c>
      <c r="C40" s="11" t="b">
        <v>0</v>
      </c>
      <c r="D40" s="11" t="b">
        <v>0</v>
      </c>
      <c r="E40" s="11" t="b">
        <v>0</v>
      </c>
      <c r="F40" s="11" t="b">
        <v>0</v>
      </c>
      <c r="G40" s="11" t="b">
        <v>0</v>
      </c>
      <c r="H40" s="11" t="b">
        <v>0</v>
      </c>
      <c r="I40" s="11" t="b">
        <v>0</v>
      </c>
      <c r="J40" s="11" t="b">
        <v>0</v>
      </c>
      <c r="K40" s="11" t="b">
        <v>0</v>
      </c>
      <c r="L40" s="11" t="b">
        <v>0</v>
      </c>
      <c r="M40" s="11" t="b">
        <v>0</v>
      </c>
      <c r="N40" s="11" t="b">
        <v>0</v>
      </c>
      <c r="O40" s="11" t="b">
        <v>0</v>
      </c>
      <c r="P40" s="11" t="b">
        <v>0</v>
      </c>
      <c r="Q40" s="11" t="b">
        <v>0</v>
      </c>
      <c r="R40" s="11" t="b">
        <v>0</v>
      </c>
      <c r="S40" s="11" t="b">
        <v>0</v>
      </c>
      <c r="T40" s="11" t="b">
        <v>0</v>
      </c>
      <c r="U40" s="11" t="b">
        <v>0</v>
      </c>
      <c r="V40" s="11" t="b">
        <v>0</v>
      </c>
      <c r="W40" s="11" t="b">
        <v>0</v>
      </c>
      <c r="X40" s="11" t="b">
        <v>0</v>
      </c>
      <c r="Y40" s="11" t="b">
        <v>0</v>
      </c>
      <c r="Z40" s="12" t="n">
        <f>AC40/24</f>
        <v>0</v>
      </c>
      <c r="AA40" s="10" t="n">
        <f>COUNTIF(B40,TRUE)</f>
        <v>0</v>
      </c>
      <c r="AB40" s="10" t="n">
        <f>COUNTIF(C40:Y40,TRUE)</f>
        <v>0</v>
      </c>
      <c r="AC40" s="10" t="n">
        <f>AA40+AB40</f>
        <v>0</v>
      </c>
    </row>
    <row r="41" ht="21" customHeight="1" outlineLevel="1">
      <c r="A41" s="9" t="inlineStr">
        <is>
          <t xml:space="preserve">Ayumu Iwasa</t>
        </is>
      </c>
      <c r="B41" s="11" t="b">
        <v>0</v>
      </c>
      <c r="C41" s="11" t="b">
        <v>0</v>
      </c>
      <c r="D41" s="11" t="b">
        <v>0</v>
      </c>
      <c r="E41" s="11" t="b">
        <v>0</v>
      </c>
      <c r="F41" s="11" t="b">
        <v>0</v>
      </c>
      <c r="G41" s="11" t="b">
        <v>0</v>
      </c>
      <c r="H41" s="11" t="b">
        <v>0</v>
      </c>
      <c r="I41" s="11" t="b">
        <v>0</v>
      </c>
      <c r="J41" s="11" t="b">
        <v>0</v>
      </c>
      <c r="K41" s="11" t="b">
        <v>0</v>
      </c>
      <c r="L41" s="11" t="b">
        <v>0</v>
      </c>
      <c r="M41" s="11" t="b">
        <v>0</v>
      </c>
      <c r="N41" s="11" t="b">
        <v>0</v>
      </c>
      <c r="O41" s="11" t="b">
        <v>0</v>
      </c>
      <c r="P41" s="11" t="b">
        <v>0</v>
      </c>
      <c r="Q41" s="11" t="b">
        <v>0</v>
      </c>
      <c r="R41" s="11" t="b">
        <v>0</v>
      </c>
      <c r="S41" s="11" t="b">
        <v>0</v>
      </c>
      <c r="T41" s="11" t="b">
        <v>0</v>
      </c>
      <c r="U41" s="11" t="b">
        <v>0</v>
      </c>
      <c r="V41" s="11" t="b">
        <v>0</v>
      </c>
      <c r="W41" s="11" t="b">
        <v>0</v>
      </c>
      <c r="X41" s="11" t="b">
        <v>0</v>
      </c>
      <c r="Y41" s="11" t="b">
        <v>0</v>
      </c>
      <c r="Z41" s="12" t="n">
        <f>AC41/24</f>
        <v>0</v>
      </c>
      <c r="AA41" s="10" t="n">
        <f>COUNTIF(B41,TRUE)</f>
        <v>0</v>
      </c>
      <c r="AB41" s="10" t="n">
        <f>COUNTIF(C41:Y41,TRUE)</f>
        <v>0</v>
      </c>
      <c r="AC41" s="10" t="n">
        <f>AA41+AB41</f>
        <v>0</v>
      </c>
    </row>
    <row r="42" ht="21" customHeight="1" outlineLevel="1">
      <c r="A42" s="9" t="inlineStr">
        <is>
          <t xml:space="preserve">Arthur Leclerc</t>
        </is>
      </c>
      <c r="B42" s="11" t="b">
        <v>0</v>
      </c>
      <c r="C42" s="11" t="b">
        <v>0</v>
      </c>
      <c r="D42" s="11" t="b">
        <v>0</v>
      </c>
      <c r="E42" s="11" t="b">
        <v>0</v>
      </c>
      <c r="F42" s="11" t="b">
        <v>0</v>
      </c>
      <c r="G42" s="11" t="b">
        <v>0</v>
      </c>
      <c r="H42" s="11" t="b">
        <v>0</v>
      </c>
      <c r="I42" s="11" t="b">
        <v>0</v>
      </c>
      <c r="J42" s="11" t="b">
        <v>0</v>
      </c>
      <c r="K42" s="11" t="b">
        <v>0</v>
      </c>
      <c r="L42" s="11" t="b">
        <v>0</v>
      </c>
      <c r="M42" s="11" t="b">
        <v>0</v>
      </c>
      <c r="N42" s="11" t="b">
        <v>0</v>
      </c>
      <c r="O42" s="11" t="b">
        <v>0</v>
      </c>
      <c r="P42" s="11" t="b">
        <v>0</v>
      </c>
      <c r="Q42" s="11" t="b">
        <v>0</v>
      </c>
      <c r="R42" s="11" t="b">
        <v>0</v>
      </c>
      <c r="S42" s="11" t="b">
        <v>0</v>
      </c>
      <c r="T42" s="11" t="b">
        <v>0</v>
      </c>
      <c r="U42" s="11" t="b">
        <v>0</v>
      </c>
      <c r="V42" s="11" t="b">
        <v>0</v>
      </c>
      <c r="W42" s="11" t="b">
        <v>0</v>
      </c>
      <c r="X42" s="11" t="b">
        <v>0</v>
      </c>
      <c r="Y42" s="11" t="b">
        <v>0</v>
      </c>
      <c r="Z42" s="12" t="n">
        <f>AC42/24</f>
        <v>0</v>
      </c>
      <c r="AA42" s="10" t="n">
        <f>COUNTIF(B42,TRUE)</f>
        <v>0</v>
      </c>
      <c r="AB42" s="10" t="n">
        <f>COUNTIF(C42:Y42,TRUE)</f>
        <v>0</v>
      </c>
      <c r="AC42" s="10" t="n">
        <f>AA42+AB42</f>
        <v>0</v>
      </c>
    </row>
    <row r="43" ht="21" customHeight="1" outlineLevel="1">
      <c r="A43" s="9" t="inlineStr">
        <is>
          <t xml:space="preserve">Roman Staněk</t>
        </is>
      </c>
      <c r="B43" s="11" t="b">
        <v>0</v>
      </c>
      <c r="C43" s="11" t="b">
        <v>0</v>
      </c>
      <c r="D43" s="11" t="b">
        <v>0</v>
      </c>
      <c r="E43" s="11" t="b">
        <v>0</v>
      </c>
      <c r="F43" s="11" t="b">
        <v>0</v>
      </c>
      <c r="G43" s="11" t="b">
        <v>0</v>
      </c>
      <c r="H43" s="11" t="b">
        <v>0</v>
      </c>
      <c r="I43" s="11" t="b">
        <v>0</v>
      </c>
      <c r="J43" s="11" t="b">
        <v>0</v>
      </c>
      <c r="K43" s="11" t="b">
        <v>0</v>
      </c>
      <c r="L43" s="11" t="b">
        <v>0</v>
      </c>
      <c r="M43" s="11" t="b">
        <v>0</v>
      </c>
      <c r="N43" s="11" t="b">
        <v>0</v>
      </c>
      <c r="O43" s="11" t="b">
        <v>0</v>
      </c>
      <c r="P43" s="11" t="b">
        <v>0</v>
      </c>
      <c r="Q43" s="11" t="b">
        <v>0</v>
      </c>
      <c r="R43" s="11" t="b">
        <v>0</v>
      </c>
      <c r="S43" s="11" t="b">
        <v>0</v>
      </c>
      <c r="T43" s="11" t="b">
        <v>0</v>
      </c>
      <c r="U43" s="11" t="b">
        <v>0</v>
      </c>
      <c r="V43" s="11" t="b">
        <v>0</v>
      </c>
      <c r="W43" s="11" t="b">
        <v>0</v>
      </c>
      <c r="X43" s="11" t="b">
        <v>0</v>
      </c>
      <c r="Y43" s="11" t="b">
        <v>0</v>
      </c>
      <c r="Z43" s="12" t="n">
        <f>AC43/24</f>
        <v>0</v>
      </c>
      <c r="AA43" s="10" t="n">
        <f>COUNTIF(B43,TRUE)</f>
        <v>0</v>
      </c>
      <c r="AB43" s="10" t="n">
        <f>COUNTIF(C43:Y43,TRUE)</f>
        <v>0</v>
      </c>
      <c r="AC43" s="10" t="n">
        <f>AA43+AB43</f>
        <v>0</v>
      </c>
    </row>
    <row r="44" ht="21" customHeight="1" outlineLevel="1">
      <c r="A44" s="9" t="inlineStr">
        <is>
          <t xml:space="preserve">Clément Novalak</t>
        </is>
      </c>
      <c r="B44" s="11" t="b">
        <v>0</v>
      </c>
      <c r="C44" s="11" t="b">
        <v>0</v>
      </c>
      <c r="D44" s="11" t="b">
        <v>0</v>
      </c>
      <c r="E44" s="11" t="b">
        <v>0</v>
      </c>
      <c r="F44" s="11" t="b">
        <v>0</v>
      </c>
      <c r="G44" s="11" t="b">
        <v>0</v>
      </c>
      <c r="H44" s="11" t="b">
        <v>0</v>
      </c>
      <c r="I44" s="11" t="b">
        <v>0</v>
      </c>
      <c r="J44" s="11" t="b">
        <v>0</v>
      </c>
      <c r="K44" s="11" t="b">
        <v>0</v>
      </c>
      <c r="L44" s="11" t="b">
        <v>0</v>
      </c>
      <c r="M44" s="11" t="b">
        <v>0</v>
      </c>
      <c r="N44" s="11" t="b">
        <v>0</v>
      </c>
      <c r="O44" s="11" t="b">
        <v>0</v>
      </c>
      <c r="P44" s="11" t="b">
        <v>0</v>
      </c>
      <c r="Q44" s="11" t="b">
        <v>0</v>
      </c>
      <c r="R44" s="11" t="b">
        <v>0</v>
      </c>
      <c r="S44" s="11" t="b">
        <v>0</v>
      </c>
      <c r="T44" s="11" t="b">
        <v>0</v>
      </c>
      <c r="U44" s="11" t="b">
        <v>0</v>
      </c>
      <c r="V44" s="11" t="b">
        <v>0</v>
      </c>
      <c r="W44" s="11" t="b">
        <v>0</v>
      </c>
      <c r="X44" s="11" t="b">
        <v>0</v>
      </c>
      <c r="Y44" s="11" t="b">
        <v>0</v>
      </c>
      <c r="Z44" s="12" t="n">
        <f>AC44/24</f>
        <v>0</v>
      </c>
      <c r="AA44" s="10" t="n">
        <f>COUNTIF(B44,TRUE)</f>
        <v>0</v>
      </c>
      <c r="AB44" s="10" t="n">
        <f>COUNTIF(C44:Y44,TRUE)</f>
        <v>0</v>
      </c>
      <c r="AC44" s="10" t="n">
        <f>AA44+AB44</f>
        <v>0</v>
      </c>
    </row>
    <row r="45" ht="21" customHeight="1" outlineLevel="1">
      <c r="A45" s="9" t="inlineStr">
        <is>
          <t xml:space="preserve">Roy Nissany</t>
        </is>
      </c>
      <c r="B45" s="11" t="b">
        <v>0</v>
      </c>
      <c r="C45" s="11" t="b">
        <v>0</v>
      </c>
      <c r="D45" s="11" t="b">
        <v>0</v>
      </c>
      <c r="E45" s="11" t="b">
        <v>0</v>
      </c>
      <c r="F45" s="11" t="b">
        <v>0</v>
      </c>
      <c r="G45" s="11" t="b">
        <v>0</v>
      </c>
      <c r="H45" s="11" t="b">
        <v>0</v>
      </c>
      <c r="I45" s="11" t="b">
        <v>0</v>
      </c>
      <c r="J45" s="11" t="b">
        <v>0</v>
      </c>
      <c r="K45" s="11" t="b">
        <v>0</v>
      </c>
      <c r="L45" s="11" t="b">
        <v>0</v>
      </c>
      <c r="M45" s="11" t="b">
        <v>0</v>
      </c>
      <c r="N45" s="11" t="b">
        <v>0</v>
      </c>
      <c r="O45" s="11" t="b">
        <v>0</v>
      </c>
      <c r="P45" s="11" t="b">
        <v>0</v>
      </c>
      <c r="Q45" s="11" t="b">
        <v>0</v>
      </c>
      <c r="R45" s="11" t="b">
        <v>0</v>
      </c>
      <c r="S45" s="11" t="b">
        <v>0</v>
      </c>
      <c r="T45" s="11" t="b">
        <v>0</v>
      </c>
      <c r="U45" s="11" t="b">
        <v>0</v>
      </c>
      <c r="V45" s="11" t="b">
        <v>0</v>
      </c>
      <c r="W45" s="11" t="b">
        <v>0</v>
      </c>
      <c r="X45" s="11" t="b">
        <v>0</v>
      </c>
      <c r="Y45" s="11" t="b">
        <v>0</v>
      </c>
      <c r="Z45" s="12" t="n">
        <f>AC45/24</f>
        <v>0</v>
      </c>
      <c r="AA45" s="10" t="n">
        <f>COUNTIF(B45,TRUE)</f>
        <v>0</v>
      </c>
      <c r="AB45" s="10" t="n">
        <f>COUNTIF(C45:Y45,TRUE)</f>
        <v>0</v>
      </c>
      <c r="AC45" s="10" t="n">
        <f>AA45+AB45</f>
        <v>0</v>
      </c>
    </row>
    <row r="46" ht="21" customHeight="1" outlineLevel="1">
      <c r="A46" s="9" t="inlineStr">
        <is>
          <t xml:space="preserve">Brad Benavides</t>
        </is>
      </c>
      <c r="B46" s="11" t="b">
        <v>0</v>
      </c>
      <c r="C46" s="11" t="b">
        <v>0</v>
      </c>
      <c r="D46" s="11" t="b">
        <v>0</v>
      </c>
      <c r="E46" s="11" t="b">
        <v>0</v>
      </c>
      <c r="F46" s="11" t="b">
        <v>0</v>
      </c>
      <c r="G46" s="11" t="b">
        <v>0</v>
      </c>
      <c r="H46" s="11" t="b">
        <v>0</v>
      </c>
      <c r="I46" s="11" t="b">
        <v>0</v>
      </c>
      <c r="J46" s="11" t="b">
        <v>0</v>
      </c>
      <c r="K46" s="11" t="b">
        <v>0</v>
      </c>
      <c r="L46" s="11" t="b">
        <v>0</v>
      </c>
      <c r="M46" s="11" t="b">
        <v>0</v>
      </c>
      <c r="N46" s="11" t="b">
        <v>0</v>
      </c>
      <c r="O46" s="11" t="b">
        <v>0</v>
      </c>
      <c r="P46" s="11" t="b">
        <v>0</v>
      </c>
      <c r="Q46" s="11" t="b">
        <v>0</v>
      </c>
      <c r="R46" s="11" t="b">
        <v>0</v>
      </c>
      <c r="S46" s="11" t="b">
        <v>0</v>
      </c>
      <c r="T46" s="11" t="b">
        <v>0</v>
      </c>
      <c r="U46" s="11" t="b">
        <v>0</v>
      </c>
      <c r="V46" s="11" t="b">
        <v>0</v>
      </c>
      <c r="W46" s="11" t="b">
        <v>0</v>
      </c>
      <c r="X46" s="11" t="b">
        <v>0</v>
      </c>
      <c r="Y46" s="11" t="b">
        <v>0</v>
      </c>
      <c r="Z46" s="12" t="n">
        <f>AC46/24</f>
        <v>0</v>
      </c>
      <c r="AA46" s="10" t="n">
        <f>COUNTIF(B46,TRUE)</f>
        <v>0</v>
      </c>
      <c r="AB46" s="10" t="n">
        <f>COUNTIF(C46:Y46,TRUE)</f>
        <v>0</v>
      </c>
      <c r="AC46" s="10" t="n">
        <f>AA46+AB46</f>
        <v>0</v>
      </c>
    </row>
    <row r="47" ht="21" customHeight="1" outlineLevel="1">
      <c r="A47" s="9" t="inlineStr">
        <is>
          <t xml:space="preserve">Richard Verschoor</t>
        </is>
      </c>
      <c r="B47" s="11" t="b">
        <v>0</v>
      </c>
      <c r="C47" s="11" t="b">
        <v>0</v>
      </c>
      <c r="D47" s="11" t="b">
        <v>0</v>
      </c>
      <c r="E47" s="11" t="b">
        <v>0</v>
      </c>
      <c r="F47" s="11" t="b">
        <v>0</v>
      </c>
      <c r="G47" s="11" t="b">
        <v>0</v>
      </c>
      <c r="H47" s="11" t="b">
        <v>0</v>
      </c>
      <c r="I47" s="11" t="b">
        <v>0</v>
      </c>
      <c r="J47" s="11" t="b">
        <v>0</v>
      </c>
      <c r="K47" s="11" t="b">
        <v>0</v>
      </c>
      <c r="L47" s="11" t="b">
        <v>0</v>
      </c>
      <c r="M47" s="11" t="b">
        <v>0</v>
      </c>
      <c r="N47" s="11" t="b">
        <v>0</v>
      </c>
      <c r="O47" s="11" t="b">
        <v>0</v>
      </c>
      <c r="P47" s="11" t="b">
        <v>0</v>
      </c>
      <c r="Q47" s="11" t="b">
        <v>0</v>
      </c>
      <c r="R47" s="11" t="b">
        <v>0</v>
      </c>
      <c r="S47" s="11" t="b">
        <v>0</v>
      </c>
      <c r="T47" s="11" t="b">
        <v>0</v>
      </c>
      <c r="U47" s="11" t="b">
        <v>0</v>
      </c>
      <c r="V47" s="11" t="b">
        <v>0</v>
      </c>
      <c r="W47" s="11" t="b">
        <v>0</v>
      </c>
      <c r="X47" s="11" t="b">
        <v>0</v>
      </c>
      <c r="Y47" s="11" t="b">
        <v>0</v>
      </c>
      <c r="Z47" s="12" t="n">
        <f>AC47/24</f>
        <v>0</v>
      </c>
      <c r="AA47" s="10" t="n">
        <f>COUNTIF(B47,TRUE)</f>
        <v>0</v>
      </c>
      <c r="AB47" s="10" t="n">
        <f>COUNTIF(C47:Y47,TRUE)</f>
        <v>0</v>
      </c>
      <c r="AC47" s="10" t="n">
        <f>AA47+AB47</f>
        <v>0</v>
      </c>
    </row>
    <row r="48" ht="21" customHeight="1" outlineLevel="1">
      <c r="A48" s="9" t="inlineStr">
        <is>
          <t xml:space="preserve">Juan Manuel Correa</t>
        </is>
      </c>
      <c r="B48" s="11" t="b">
        <v>0</v>
      </c>
      <c r="C48" s="11" t="b">
        <v>0</v>
      </c>
      <c r="D48" s="11" t="b">
        <v>0</v>
      </c>
      <c r="E48" s="11" t="b">
        <v>0</v>
      </c>
      <c r="F48" s="11" t="b">
        <v>0</v>
      </c>
      <c r="G48" s="11" t="b">
        <v>0</v>
      </c>
      <c r="H48" s="11" t="b">
        <v>0</v>
      </c>
      <c r="I48" s="11" t="b">
        <v>0</v>
      </c>
      <c r="J48" s="11" t="b">
        <v>0</v>
      </c>
      <c r="K48" s="11" t="b">
        <v>0</v>
      </c>
      <c r="L48" s="11" t="b">
        <v>0</v>
      </c>
      <c r="M48" s="11" t="b">
        <v>0</v>
      </c>
      <c r="N48" s="11" t="b">
        <v>0</v>
      </c>
      <c r="O48" s="11" t="b">
        <v>0</v>
      </c>
      <c r="P48" s="11" t="b">
        <v>0</v>
      </c>
      <c r="Q48" s="11" t="b">
        <v>0</v>
      </c>
      <c r="R48" s="11" t="b">
        <v>0</v>
      </c>
      <c r="S48" s="11" t="b">
        <v>0</v>
      </c>
      <c r="T48" s="11" t="b">
        <v>0</v>
      </c>
      <c r="U48" s="11" t="b">
        <v>0</v>
      </c>
      <c r="V48" s="11" t="b">
        <v>0</v>
      </c>
      <c r="W48" s="11" t="b">
        <v>0</v>
      </c>
      <c r="X48" s="11" t="b">
        <v>0</v>
      </c>
      <c r="Y48" s="11" t="b">
        <v>0</v>
      </c>
      <c r="Z48" s="12" t="n">
        <f>AC48/24</f>
        <v>0</v>
      </c>
      <c r="AA48" s="10" t="n">
        <f>COUNTIF(B48,TRUE)</f>
        <v>0</v>
      </c>
      <c r="AB48" s="10" t="n">
        <f>COUNTIF(C48:Y48,TRUE)</f>
        <v>0</v>
      </c>
      <c r="AC48" s="10" t="n">
        <f>AA48+AB48</f>
        <v>0</v>
      </c>
    </row>
    <row r="49" ht="21" customHeight="1" outlineLevel="1">
      <c r="A49" s="9" t="inlineStr">
        <is>
          <t xml:space="preserve">Toto Wolff</t>
        </is>
      </c>
      <c r="B49" s="11" t="b">
        <v>0</v>
      </c>
      <c r="C49" s="11" t="b">
        <v>0</v>
      </c>
      <c r="D49" s="11" t="b">
        <v>0</v>
      </c>
      <c r="E49" s="11" t="b">
        <v>0</v>
      </c>
      <c r="F49" s="11" t="b">
        <v>0</v>
      </c>
      <c r="G49" s="11" t="b">
        <v>0</v>
      </c>
      <c r="H49" s="11" t="b">
        <v>0</v>
      </c>
      <c r="I49" s="11" t="b">
        <v>0</v>
      </c>
      <c r="J49" s="11" t="b">
        <v>0</v>
      </c>
      <c r="K49" s="11" t="b">
        <v>0</v>
      </c>
      <c r="L49" s="11" t="b">
        <v>0</v>
      </c>
      <c r="M49" s="11" t="b">
        <v>0</v>
      </c>
      <c r="N49" s="11" t="b">
        <v>0</v>
      </c>
      <c r="O49" s="11" t="b">
        <v>0</v>
      </c>
      <c r="P49" s="11" t="b">
        <v>0</v>
      </c>
      <c r="Q49" s="11" t="b">
        <v>0</v>
      </c>
      <c r="R49" s="11" t="b">
        <v>0</v>
      </c>
      <c r="S49" s="11" t="b">
        <v>0</v>
      </c>
      <c r="T49" s="11" t="b">
        <v>0</v>
      </c>
      <c r="U49" s="11" t="b">
        <v>0</v>
      </c>
      <c r="V49" s="11" t="b">
        <v>0</v>
      </c>
      <c r="W49" s="11" t="b">
        <v>0</v>
      </c>
      <c r="X49" s="11" t="b">
        <v>0</v>
      </c>
      <c r="Y49" s="11" t="b">
        <v>0</v>
      </c>
      <c r="Z49" s="12" t="n">
        <f>AC49/24</f>
        <v>0</v>
      </c>
      <c r="AA49" s="10" t="n">
        <f>COUNTIF(B49,TRUE)</f>
        <v>0</v>
      </c>
      <c r="AB49" s="10" t="n">
        <f>COUNTIF(C49:Y49,TRUE)</f>
        <v>0</v>
      </c>
      <c r="AC49" s="10" t="n">
        <f>AA49+AB49</f>
        <v>0</v>
      </c>
    </row>
    <row r="50" ht="21" customHeight="1" outlineLevel="1">
      <c r="A50" s="9" t="inlineStr">
        <is>
          <t xml:space="preserve">Christian Horner</t>
        </is>
      </c>
      <c r="B50" s="11" t="b">
        <v>0</v>
      </c>
      <c r="C50" s="11" t="b">
        <v>0</v>
      </c>
      <c r="D50" s="11" t="b">
        <v>0</v>
      </c>
      <c r="E50" s="11" t="b">
        <v>0</v>
      </c>
      <c r="F50" s="11" t="b">
        <v>0</v>
      </c>
      <c r="G50" s="11" t="b">
        <v>0</v>
      </c>
      <c r="H50" s="11" t="b">
        <v>0</v>
      </c>
      <c r="I50" s="11" t="b">
        <v>0</v>
      </c>
      <c r="J50" s="11" t="b">
        <v>0</v>
      </c>
      <c r="K50" s="11" t="b">
        <v>0</v>
      </c>
      <c r="L50" s="11" t="b">
        <v>0</v>
      </c>
      <c r="M50" s="11" t="b">
        <v>0</v>
      </c>
      <c r="N50" s="11" t="b">
        <v>0</v>
      </c>
      <c r="O50" s="11" t="b">
        <v>0</v>
      </c>
      <c r="P50" s="11" t="b">
        <v>0</v>
      </c>
      <c r="Q50" s="11" t="b">
        <v>0</v>
      </c>
      <c r="R50" s="11" t="b">
        <v>0</v>
      </c>
      <c r="S50" s="11" t="b">
        <v>0</v>
      </c>
      <c r="T50" s="11" t="b">
        <v>0</v>
      </c>
      <c r="U50" s="11" t="b">
        <v>0</v>
      </c>
      <c r="V50" s="11" t="b">
        <v>0</v>
      </c>
      <c r="W50" s="11" t="b">
        <v>0</v>
      </c>
      <c r="X50" s="11" t="b">
        <v>0</v>
      </c>
      <c r="Y50" s="11" t="b">
        <v>0</v>
      </c>
      <c r="Z50" s="12" t="n">
        <f>AC50/24</f>
        <v>0</v>
      </c>
      <c r="AA50" s="10" t="n">
        <f>COUNTIF(B50,TRUE)</f>
        <v>0</v>
      </c>
      <c r="AB50" s="10" t="n">
        <f>COUNTIF(C50:Y50,TRUE)</f>
        <v>0</v>
      </c>
      <c r="AC50" s="10" t="n">
        <f>AA50+AB50</f>
        <v>0</v>
      </c>
    </row>
    <row r="51" ht="21" customHeight="1" outlineLevel="1">
      <c r="A51" s="9" t="inlineStr">
        <is>
          <t xml:space="preserve">Mike Krack</t>
        </is>
      </c>
      <c r="B51" s="11" t="b">
        <v>0</v>
      </c>
      <c r="C51" s="11" t="b">
        <v>0</v>
      </c>
      <c r="D51" s="11" t="b">
        <v>0</v>
      </c>
      <c r="E51" s="11" t="b">
        <v>0</v>
      </c>
      <c r="F51" s="11" t="b">
        <v>0</v>
      </c>
      <c r="G51" s="11" t="b">
        <v>0</v>
      </c>
      <c r="H51" s="11" t="b">
        <v>0</v>
      </c>
      <c r="I51" s="11" t="b">
        <v>0</v>
      </c>
      <c r="J51" s="11" t="b">
        <v>0</v>
      </c>
      <c r="K51" s="11" t="b">
        <v>0</v>
      </c>
      <c r="L51" s="11" t="b">
        <v>0</v>
      </c>
      <c r="M51" s="11" t="b">
        <v>0</v>
      </c>
      <c r="N51" s="11" t="b">
        <v>0</v>
      </c>
      <c r="O51" s="11" t="b">
        <v>0</v>
      </c>
      <c r="P51" s="11" t="b">
        <v>0</v>
      </c>
      <c r="Q51" s="11" t="b">
        <v>0</v>
      </c>
      <c r="R51" s="11" t="b">
        <v>0</v>
      </c>
      <c r="S51" s="11" t="b">
        <v>0</v>
      </c>
      <c r="T51" s="11" t="b">
        <v>0</v>
      </c>
      <c r="U51" s="11" t="b">
        <v>0</v>
      </c>
      <c r="V51" s="11" t="b">
        <v>0</v>
      </c>
      <c r="W51" s="11" t="b">
        <v>0</v>
      </c>
      <c r="X51" s="11" t="b">
        <v>0</v>
      </c>
      <c r="Y51" s="11" t="b">
        <v>0</v>
      </c>
      <c r="Z51" s="12" t="n">
        <f>AC51/24</f>
        <v>0</v>
      </c>
      <c r="AA51" s="10" t="n">
        <f>COUNTIF(B51,TRUE)</f>
        <v>0</v>
      </c>
      <c r="AB51" s="10" t="n">
        <f>COUNTIF(C51:Y51,TRUE)</f>
        <v>0</v>
      </c>
      <c r="AC51" s="10" t="n">
        <f>AA51+AB51</f>
        <v>0</v>
      </c>
    </row>
    <row r="52" ht="21" customHeight="1" outlineLevel="1">
      <c r="A52" s="9" t="inlineStr">
        <is>
          <t xml:space="preserve">Bruno Famin</t>
        </is>
      </c>
      <c r="B52" s="11" t="b">
        <v>0</v>
      </c>
      <c r="C52" s="11" t="b">
        <v>0</v>
      </c>
      <c r="D52" s="11" t="b">
        <v>0</v>
      </c>
      <c r="E52" s="11" t="b">
        <v>0</v>
      </c>
      <c r="F52" s="11" t="b">
        <v>0</v>
      </c>
      <c r="G52" s="11" t="b">
        <v>0</v>
      </c>
      <c r="H52" s="11" t="b">
        <v>0</v>
      </c>
      <c r="I52" s="11" t="b">
        <v>0</v>
      </c>
      <c r="J52" s="11" t="b">
        <v>0</v>
      </c>
      <c r="K52" s="11" t="b">
        <v>0</v>
      </c>
      <c r="L52" s="11" t="b">
        <v>0</v>
      </c>
      <c r="M52" s="11" t="b">
        <v>0</v>
      </c>
      <c r="N52" s="11" t="b">
        <v>0</v>
      </c>
      <c r="O52" s="11" t="b">
        <v>0</v>
      </c>
      <c r="P52" s="11" t="b">
        <v>0</v>
      </c>
      <c r="Q52" s="11" t="b">
        <v>0</v>
      </c>
      <c r="R52" s="11" t="b">
        <v>0</v>
      </c>
      <c r="S52" s="11" t="b">
        <v>0</v>
      </c>
      <c r="T52" s="11" t="b">
        <v>0</v>
      </c>
      <c r="U52" s="11" t="b">
        <v>0</v>
      </c>
      <c r="V52" s="11" t="b">
        <v>0</v>
      </c>
      <c r="W52" s="11" t="b">
        <v>0</v>
      </c>
      <c r="X52" s="11" t="b">
        <v>0</v>
      </c>
      <c r="Y52" s="11" t="b">
        <v>0</v>
      </c>
      <c r="Z52" s="12" t="n">
        <f>AC52/24</f>
        <v>0</v>
      </c>
      <c r="AA52" s="10" t="n">
        <f>COUNTIF(B52,TRUE)</f>
        <v>0</v>
      </c>
      <c r="AB52" s="10" t="n">
        <f>COUNTIF(C52:Y52,TRUE)</f>
        <v>0</v>
      </c>
      <c r="AC52" s="10" t="n">
        <f>AA52+AB52</f>
        <v>0</v>
      </c>
    </row>
    <row r="53" ht="21" customHeight="1" outlineLevel="1">
      <c r="A53" s="9" t="inlineStr">
        <is>
          <t xml:space="preserve">Frédéric Vasseur</t>
        </is>
      </c>
      <c r="B53" s="11" t="b">
        <v>0</v>
      </c>
      <c r="C53" s="11" t="b">
        <v>0</v>
      </c>
      <c r="D53" s="11" t="b">
        <v>0</v>
      </c>
      <c r="E53" s="11" t="b">
        <v>0</v>
      </c>
      <c r="F53" s="11" t="b">
        <v>0</v>
      </c>
      <c r="G53" s="11" t="b">
        <v>0</v>
      </c>
      <c r="H53" s="11" t="b">
        <v>0</v>
      </c>
      <c r="I53" s="11" t="b">
        <v>0</v>
      </c>
      <c r="J53" s="11" t="b">
        <v>0</v>
      </c>
      <c r="K53" s="11" t="b">
        <v>0</v>
      </c>
      <c r="L53" s="11" t="b">
        <v>0</v>
      </c>
      <c r="M53" s="11" t="b">
        <v>0</v>
      </c>
      <c r="N53" s="11" t="b">
        <v>0</v>
      </c>
      <c r="O53" s="11" t="b">
        <v>0</v>
      </c>
      <c r="P53" s="11" t="b">
        <v>0</v>
      </c>
      <c r="Q53" s="11" t="b">
        <v>0</v>
      </c>
      <c r="R53" s="11" t="b">
        <v>0</v>
      </c>
      <c r="S53" s="11" t="b">
        <v>0</v>
      </c>
      <c r="T53" s="11" t="b">
        <v>0</v>
      </c>
      <c r="U53" s="11" t="b">
        <v>0</v>
      </c>
      <c r="V53" s="11" t="b">
        <v>0</v>
      </c>
      <c r="W53" s="11" t="b">
        <v>0</v>
      </c>
      <c r="X53" s="11" t="b">
        <v>0</v>
      </c>
      <c r="Y53" s="11" t="b">
        <v>0</v>
      </c>
      <c r="Z53" s="12" t="n">
        <f>AC53/24</f>
        <v>0</v>
      </c>
      <c r="AA53" s="10" t="n">
        <f>COUNTIF(B53,TRUE)</f>
        <v>0</v>
      </c>
      <c r="AB53" s="10" t="n">
        <f>COUNTIF(C53:Y53,TRUE)</f>
        <v>0</v>
      </c>
      <c r="AC53" s="10" t="n">
        <f>AA53+AB53</f>
        <v>0</v>
      </c>
    </row>
    <row r="54" ht="21" customHeight="1" outlineLevel="1">
      <c r="A54" s="9" t="inlineStr">
        <is>
          <t xml:space="preserve">Andrea Stella</t>
        </is>
      </c>
      <c r="B54" s="11" t="b">
        <v>0</v>
      </c>
      <c r="C54" s="11" t="b">
        <v>0</v>
      </c>
      <c r="D54" s="11" t="b">
        <v>0</v>
      </c>
      <c r="E54" s="11" t="b">
        <v>0</v>
      </c>
      <c r="F54" s="11" t="b">
        <v>0</v>
      </c>
      <c r="G54" s="11" t="b">
        <v>0</v>
      </c>
      <c r="H54" s="11" t="b">
        <v>0</v>
      </c>
      <c r="I54" s="11" t="b">
        <v>0</v>
      </c>
      <c r="J54" s="11" t="b">
        <v>0</v>
      </c>
      <c r="K54" s="11" t="b">
        <v>0</v>
      </c>
      <c r="L54" s="11" t="b">
        <v>0</v>
      </c>
      <c r="M54" s="11" t="b">
        <v>0</v>
      </c>
      <c r="N54" s="11" t="b">
        <v>0</v>
      </c>
      <c r="O54" s="11" t="b">
        <v>0</v>
      </c>
      <c r="P54" s="11" t="b">
        <v>0</v>
      </c>
      <c r="Q54" s="11" t="b">
        <v>0</v>
      </c>
      <c r="R54" s="11" t="b">
        <v>0</v>
      </c>
      <c r="S54" s="11" t="b">
        <v>0</v>
      </c>
      <c r="T54" s="11" t="b">
        <v>0</v>
      </c>
      <c r="U54" s="11" t="b">
        <v>0</v>
      </c>
      <c r="V54" s="11" t="b">
        <v>0</v>
      </c>
      <c r="W54" s="11" t="b">
        <v>0</v>
      </c>
      <c r="X54" s="11" t="b">
        <v>0</v>
      </c>
      <c r="Y54" s="11" t="b">
        <v>0</v>
      </c>
      <c r="Z54" s="12" t="n">
        <f>AC54/24</f>
        <v>0</v>
      </c>
      <c r="AA54" s="10" t="n">
        <f>COUNTIF(B54,TRUE)</f>
        <v>0</v>
      </c>
      <c r="AB54" s="10" t="n">
        <f>COUNTIF(C54:Y54,TRUE)</f>
        <v>0</v>
      </c>
      <c r="AC54" s="10" t="n">
        <f>AA54+AB54</f>
        <v>0</v>
      </c>
    </row>
    <row r="55" ht="21" customHeight="1" outlineLevel="1">
      <c r="A55" s="9" t="inlineStr">
        <is>
          <t xml:space="preserve">Franz Tost</t>
        </is>
      </c>
      <c r="B55" s="11" t="b">
        <v>0</v>
      </c>
      <c r="C55" s="11" t="b">
        <v>0</v>
      </c>
      <c r="D55" s="11" t="b">
        <v>0</v>
      </c>
      <c r="E55" s="11" t="b">
        <v>0</v>
      </c>
      <c r="F55" s="11" t="b">
        <v>0</v>
      </c>
      <c r="G55" s="11" t="b">
        <v>0</v>
      </c>
      <c r="H55" s="11" t="b">
        <v>0</v>
      </c>
      <c r="I55" s="11" t="b">
        <v>0</v>
      </c>
      <c r="J55" s="11" t="b">
        <v>0</v>
      </c>
      <c r="K55" s="11" t="b">
        <v>0</v>
      </c>
      <c r="L55" s="11" t="b">
        <v>0</v>
      </c>
      <c r="M55" s="11" t="b">
        <v>0</v>
      </c>
      <c r="N55" s="11" t="b">
        <v>0</v>
      </c>
      <c r="O55" s="11" t="b">
        <v>0</v>
      </c>
      <c r="P55" s="11" t="b">
        <v>0</v>
      </c>
      <c r="Q55" s="11" t="b">
        <v>0</v>
      </c>
      <c r="R55" s="11" t="b">
        <v>0</v>
      </c>
      <c r="S55" s="11" t="b">
        <v>0</v>
      </c>
      <c r="T55" s="11" t="b">
        <v>0</v>
      </c>
      <c r="U55" s="11" t="b">
        <v>0</v>
      </c>
      <c r="V55" s="11" t="b">
        <v>0</v>
      </c>
      <c r="W55" s="11" t="b">
        <v>0</v>
      </c>
      <c r="X55" s="11" t="b">
        <v>0</v>
      </c>
      <c r="Y55" s="11" t="b">
        <v>0</v>
      </c>
      <c r="Z55" s="12" t="n">
        <f>AC55/24</f>
        <v>0</v>
      </c>
      <c r="AA55" s="10" t="n">
        <f>COUNTIF(B55,TRUE)</f>
        <v>0</v>
      </c>
      <c r="AB55" s="10" t="n">
        <f>COUNTIF(C55:Y55,TRUE)</f>
        <v>0</v>
      </c>
      <c r="AC55" s="10" t="n">
        <f>AA55+AB55</f>
        <v>0</v>
      </c>
    </row>
    <row r="56" ht="21" customHeight="1" outlineLevel="1">
      <c r="A56" s="9" t="inlineStr">
        <is>
          <t xml:space="preserve">James Vowles</t>
        </is>
      </c>
      <c r="B56" s="11" t="b">
        <v>0</v>
      </c>
      <c r="C56" s="11" t="b">
        <v>0</v>
      </c>
      <c r="D56" s="11" t="b">
        <v>0</v>
      </c>
      <c r="E56" s="11" t="b">
        <v>0</v>
      </c>
      <c r="F56" s="11" t="b">
        <v>0</v>
      </c>
      <c r="G56" s="11" t="b">
        <v>0</v>
      </c>
      <c r="H56" s="11" t="b">
        <v>0</v>
      </c>
      <c r="I56" s="11" t="b">
        <v>0</v>
      </c>
      <c r="J56" s="11" t="b">
        <v>0</v>
      </c>
      <c r="K56" s="11" t="b">
        <v>0</v>
      </c>
      <c r="L56" s="11" t="b">
        <v>0</v>
      </c>
      <c r="M56" s="11" t="b">
        <v>0</v>
      </c>
      <c r="N56" s="11" t="b">
        <v>0</v>
      </c>
      <c r="O56" s="11" t="b">
        <v>0</v>
      </c>
      <c r="P56" s="11" t="b">
        <v>0</v>
      </c>
      <c r="Q56" s="11" t="b">
        <v>0</v>
      </c>
      <c r="R56" s="11" t="b">
        <v>0</v>
      </c>
      <c r="S56" s="11" t="b">
        <v>0</v>
      </c>
      <c r="T56" s="11" t="b">
        <v>0</v>
      </c>
      <c r="U56" s="11" t="b">
        <v>0</v>
      </c>
      <c r="V56" s="11" t="b">
        <v>0</v>
      </c>
      <c r="W56" s="11" t="b">
        <v>0</v>
      </c>
      <c r="X56" s="11" t="b">
        <v>0</v>
      </c>
      <c r="Y56" s="11" t="b">
        <v>0</v>
      </c>
      <c r="Z56" s="12" t="n">
        <f>AC56/24</f>
        <v>0</v>
      </c>
      <c r="AA56" s="10" t="n">
        <f>COUNTIF(B56,TRUE)</f>
        <v>0</v>
      </c>
      <c r="AB56" s="10" t="n">
        <f>COUNTIF(C56:Y56,TRUE)</f>
        <v>0</v>
      </c>
      <c r="AC56" s="10" t="n">
        <f>AA56+AB56</f>
        <v>0</v>
      </c>
    </row>
    <row r="57" ht="21" customHeight="1" outlineLevel="1">
      <c r="A57" s="9" t="inlineStr">
        <is>
          <t xml:space="preserve">Alessandro Alunni Bravi</t>
        </is>
      </c>
      <c r="B57" s="11" t="b">
        <v>0</v>
      </c>
      <c r="C57" s="11" t="b">
        <v>0</v>
      </c>
      <c r="D57" s="11" t="b">
        <v>0</v>
      </c>
      <c r="E57" s="11" t="b">
        <v>0</v>
      </c>
      <c r="F57" s="11" t="b">
        <v>0</v>
      </c>
      <c r="G57" s="11" t="b">
        <v>0</v>
      </c>
      <c r="H57" s="11" t="b">
        <v>0</v>
      </c>
      <c r="I57" s="11" t="b">
        <v>0</v>
      </c>
      <c r="J57" s="11" t="b">
        <v>0</v>
      </c>
      <c r="K57" s="11" t="b">
        <v>0</v>
      </c>
      <c r="L57" s="11" t="b">
        <v>0</v>
      </c>
      <c r="M57" s="11" t="b">
        <v>0</v>
      </c>
      <c r="N57" s="11" t="b">
        <v>0</v>
      </c>
      <c r="O57" s="11" t="b">
        <v>0</v>
      </c>
      <c r="P57" s="11" t="b">
        <v>0</v>
      </c>
      <c r="Q57" s="11" t="b">
        <v>0</v>
      </c>
      <c r="R57" s="11" t="b">
        <v>0</v>
      </c>
      <c r="S57" s="11" t="b">
        <v>0</v>
      </c>
      <c r="T57" s="11" t="b">
        <v>0</v>
      </c>
      <c r="U57" s="11" t="b">
        <v>0</v>
      </c>
      <c r="V57" s="11" t="b">
        <v>0</v>
      </c>
      <c r="W57" s="11" t="b">
        <v>0</v>
      </c>
      <c r="X57" s="11" t="b">
        <v>0</v>
      </c>
      <c r="Y57" s="11" t="b">
        <v>0</v>
      </c>
      <c r="Z57" s="12" t="n">
        <f>AC57/24</f>
        <v>0</v>
      </c>
      <c r="AA57" s="10" t="n">
        <f>COUNTIF(B57,TRUE)</f>
        <v>0</v>
      </c>
      <c r="AB57" s="10" t="n">
        <f>COUNTIF(C57:Y57,TRUE)</f>
        <v>0</v>
      </c>
      <c r="AC57" s="10" t="n">
        <f>AA57+AB57</f>
        <v>0</v>
      </c>
    </row>
    <row r="58" ht="21" customHeight="1" outlineLevel="1">
      <c r="A58" s="9" t="inlineStr">
        <is>
          <t xml:space="preserve">Guenther Steiner</t>
        </is>
      </c>
      <c r="B58" s="11" t="b">
        <v>0</v>
      </c>
      <c r="C58" s="11" t="b">
        <v>0</v>
      </c>
      <c r="D58" s="11" t="b">
        <v>0</v>
      </c>
      <c r="E58" s="11" t="b">
        <v>0</v>
      </c>
      <c r="F58" s="11" t="b">
        <v>0</v>
      </c>
      <c r="G58" s="11" t="b">
        <v>0</v>
      </c>
      <c r="H58" s="11" t="b">
        <v>0</v>
      </c>
      <c r="I58" s="11" t="b">
        <v>0</v>
      </c>
      <c r="J58" s="11" t="b">
        <v>0</v>
      </c>
      <c r="K58" s="11" t="b">
        <v>0</v>
      </c>
      <c r="L58" s="11" t="b">
        <v>0</v>
      </c>
      <c r="M58" s="11" t="b">
        <v>0</v>
      </c>
      <c r="N58" s="11" t="b">
        <v>0</v>
      </c>
      <c r="O58" s="11" t="b">
        <v>0</v>
      </c>
      <c r="P58" s="11" t="b">
        <v>0</v>
      </c>
      <c r="Q58" s="11" t="b">
        <v>0</v>
      </c>
      <c r="R58" s="11" t="b">
        <v>0</v>
      </c>
      <c r="S58" s="11" t="b">
        <v>0</v>
      </c>
      <c r="T58" s="11" t="b">
        <v>0</v>
      </c>
      <c r="U58" s="11" t="b">
        <v>0</v>
      </c>
      <c r="V58" s="11" t="b">
        <v>0</v>
      </c>
      <c r="W58" s="11" t="b">
        <v>0</v>
      </c>
      <c r="X58" s="11" t="b">
        <v>0</v>
      </c>
      <c r="Y58" s="11" t="b">
        <v>0</v>
      </c>
      <c r="Z58" s="12" t="n">
        <f>AC58/24</f>
        <v>0</v>
      </c>
      <c r="AA58" s="10" t="n">
        <f>COUNTIF(B58,TRUE)</f>
        <v>0</v>
      </c>
      <c r="AB58" s="10" t="n">
        <f>COUNTIF(C58:Y58,TRUE)</f>
        <v>0</v>
      </c>
      <c r="AC58" s="10" t="n">
        <f>AA58+AB58</f>
        <v>0</v>
      </c>
    </row>
    <row r="59" ht="21" customHeight="1" outlineLevel="1">
      <c r="A59" s="9" t="inlineStr">
        <is>
          <t xml:space="preserve">Alain Prost</t>
        </is>
      </c>
      <c r="B59" s="11" t="b">
        <v>0</v>
      </c>
      <c r="C59" s="11" t="b">
        <v>0</v>
      </c>
      <c r="D59" s="11" t="b">
        <v>0</v>
      </c>
      <c r="E59" s="11" t="b">
        <v>0</v>
      </c>
      <c r="F59" s="11" t="b">
        <v>0</v>
      </c>
      <c r="G59" s="11" t="b">
        <v>0</v>
      </c>
      <c r="H59" s="11" t="b">
        <v>0</v>
      </c>
      <c r="I59" s="11" t="b">
        <v>0</v>
      </c>
      <c r="J59" s="11" t="b">
        <v>0</v>
      </c>
      <c r="K59" s="11" t="b">
        <v>0</v>
      </c>
      <c r="L59" s="11" t="b">
        <v>0</v>
      </c>
      <c r="M59" s="11" t="b">
        <v>0</v>
      </c>
      <c r="N59" s="11" t="b">
        <v>0</v>
      </c>
      <c r="O59" s="11" t="b">
        <v>0</v>
      </c>
      <c r="P59" s="11" t="b">
        <v>0</v>
      </c>
      <c r="Q59" s="11" t="b">
        <v>0</v>
      </c>
      <c r="R59" s="11" t="b">
        <v>0</v>
      </c>
      <c r="S59" s="11" t="b">
        <v>0</v>
      </c>
      <c r="T59" s="11" t="b">
        <v>0</v>
      </c>
      <c r="U59" s="11" t="b">
        <v>0</v>
      </c>
      <c r="V59" s="11" t="b">
        <v>0</v>
      </c>
      <c r="W59" s="11" t="b">
        <v>0</v>
      </c>
      <c r="X59" s="11" t="b">
        <v>0</v>
      </c>
      <c r="Y59" s="11" t="b">
        <v>0</v>
      </c>
      <c r="Z59" s="12" t="n">
        <f>AC59/24</f>
        <v>0</v>
      </c>
      <c r="AA59" s="10" t="n">
        <f>COUNTIF(B59,TRUE)</f>
        <v>0</v>
      </c>
      <c r="AB59" s="10" t="n">
        <f>COUNTIF(C59:Y59,TRUE)</f>
        <v>0</v>
      </c>
      <c r="AC59" s="10" t="n">
        <f>AA59+AB59</f>
        <v>0</v>
      </c>
    </row>
    <row r="60" ht="21" customHeight="1" outlineLevel="1">
      <c r="A60" s="9" t="inlineStr">
        <is>
          <t xml:space="preserve">Nigel Mansell</t>
        </is>
      </c>
      <c r="B60" s="11" t="b">
        <v>0</v>
      </c>
      <c r="C60" s="11" t="b">
        <v>0</v>
      </c>
      <c r="D60" s="11" t="b">
        <v>0</v>
      </c>
      <c r="E60" s="11" t="b">
        <v>0</v>
      </c>
      <c r="F60" s="11" t="b">
        <v>0</v>
      </c>
      <c r="G60" s="11" t="b">
        <v>0</v>
      </c>
      <c r="H60" s="11" t="b">
        <v>0</v>
      </c>
      <c r="I60" s="11" t="b">
        <v>0</v>
      </c>
      <c r="J60" s="11" t="b">
        <v>0</v>
      </c>
      <c r="K60" s="11" t="b">
        <v>0</v>
      </c>
      <c r="L60" s="11" t="b">
        <v>0</v>
      </c>
      <c r="M60" s="11" t="b">
        <v>0</v>
      </c>
      <c r="N60" s="11" t="b">
        <v>0</v>
      </c>
      <c r="O60" s="11" t="b">
        <v>0</v>
      </c>
      <c r="P60" s="11" t="b">
        <v>0</v>
      </c>
      <c r="Q60" s="11" t="b">
        <v>0</v>
      </c>
      <c r="R60" s="11" t="b">
        <v>0</v>
      </c>
      <c r="S60" s="11" t="b">
        <v>0</v>
      </c>
      <c r="T60" s="11" t="b">
        <v>0</v>
      </c>
      <c r="U60" s="11" t="b">
        <v>0</v>
      </c>
      <c r="V60" s="11" t="b">
        <v>0</v>
      </c>
      <c r="W60" s="11" t="b">
        <v>0</v>
      </c>
      <c r="X60" s="11" t="b">
        <v>0</v>
      </c>
      <c r="Y60" s="11" t="b">
        <v>0</v>
      </c>
      <c r="Z60" s="12" t="n">
        <f>AC60/24</f>
        <v>0</v>
      </c>
      <c r="AA60" s="10" t="n">
        <f>COUNTIF(B60,TRUE)</f>
        <v>0</v>
      </c>
      <c r="AB60" s="10" t="n">
        <f>COUNTIF(C60:Y60,TRUE)</f>
        <v>0</v>
      </c>
      <c r="AC60" s="10" t="n">
        <f>AA60+AB60</f>
        <v>0</v>
      </c>
    </row>
    <row r="61" ht="21" customHeight="1" outlineLevel="1">
      <c r="A61" s="9" t="inlineStr">
        <is>
          <t xml:space="preserve">Ayrton Senna</t>
        </is>
      </c>
      <c r="B61" s="11" t="b">
        <v>0</v>
      </c>
      <c r="C61" s="11" t="b">
        <v>0</v>
      </c>
      <c r="D61" s="11" t="b">
        <v>0</v>
      </c>
      <c r="E61" s="11" t="b">
        <v>0</v>
      </c>
      <c r="F61" s="11" t="b">
        <v>0</v>
      </c>
      <c r="G61" s="11" t="b">
        <v>0</v>
      </c>
      <c r="H61" s="11" t="b">
        <v>0</v>
      </c>
      <c r="I61" s="11" t="b">
        <v>0</v>
      </c>
      <c r="J61" s="11" t="b">
        <v>0</v>
      </c>
      <c r="K61" s="11" t="b">
        <v>0</v>
      </c>
      <c r="L61" s="11" t="b">
        <v>0</v>
      </c>
      <c r="M61" s="11" t="b">
        <v>0</v>
      </c>
      <c r="N61" s="11" t="b">
        <v>0</v>
      </c>
      <c r="O61" s="11" t="b">
        <v>0</v>
      </c>
      <c r="P61" s="11" t="b">
        <v>0</v>
      </c>
      <c r="Q61" s="11" t="b">
        <v>0</v>
      </c>
      <c r="R61" s="11" t="b">
        <v>0</v>
      </c>
      <c r="S61" s="11" t="b">
        <v>0</v>
      </c>
      <c r="T61" s="11" t="b">
        <v>0</v>
      </c>
      <c r="U61" s="11" t="b">
        <v>0</v>
      </c>
      <c r="V61" s="11" t="b">
        <v>0</v>
      </c>
      <c r="W61" s="11" t="b">
        <v>0</v>
      </c>
      <c r="X61" s="11" t="b">
        <v>0</v>
      </c>
      <c r="Y61" s="11" t="b">
        <v>0</v>
      </c>
      <c r="Z61" s="12" t="n">
        <f>AC61/24</f>
        <v>0</v>
      </c>
      <c r="AA61" s="10" t="n">
        <f>COUNTIF(B61,TRUE)</f>
        <v>0</v>
      </c>
      <c r="AB61" s="10" t="n">
        <f>COUNTIF(C61:Y61,TRUE)</f>
        <v>0</v>
      </c>
      <c r="AC61" s="10" t="n">
        <f>AA61+AB61</f>
        <v>0</v>
      </c>
    </row>
    <row r="62" ht="21" customHeight="1" outlineLevel="1">
      <c r="A62" s="9" t="inlineStr">
        <is>
          <t xml:space="preserve">Michael Schumacher</t>
        </is>
      </c>
      <c r="B62" s="11" t="b">
        <v>0</v>
      </c>
      <c r="C62" s="11" t="b">
        <v>0</v>
      </c>
      <c r="D62" s="11" t="b">
        <v>0</v>
      </c>
      <c r="E62" s="11" t="b">
        <v>0</v>
      </c>
      <c r="F62" s="11" t="b">
        <v>0</v>
      </c>
      <c r="G62" s="11" t="b">
        <v>0</v>
      </c>
      <c r="H62" s="11" t="b">
        <v>0</v>
      </c>
      <c r="I62" s="11" t="b">
        <v>0</v>
      </c>
      <c r="J62" s="11" t="b">
        <v>0</v>
      </c>
      <c r="K62" s="11" t="b">
        <v>0</v>
      </c>
      <c r="L62" s="11" t="b">
        <v>0</v>
      </c>
      <c r="M62" s="11" t="b">
        <v>0</v>
      </c>
      <c r="N62" s="11" t="b">
        <v>0</v>
      </c>
      <c r="O62" s="11" t="b">
        <v>0</v>
      </c>
      <c r="P62" s="11" t="b">
        <v>0</v>
      </c>
      <c r="Q62" s="11" t="b">
        <v>0</v>
      </c>
      <c r="R62" s="11" t="b">
        <v>0</v>
      </c>
      <c r="S62" s="11" t="b">
        <v>0</v>
      </c>
      <c r="T62" s="11" t="b">
        <v>0</v>
      </c>
      <c r="U62" s="11" t="b">
        <v>0</v>
      </c>
      <c r="V62" s="11" t="b">
        <v>0</v>
      </c>
      <c r="W62" s="11" t="b">
        <v>0</v>
      </c>
      <c r="X62" s="11" t="b">
        <v>0</v>
      </c>
      <c r="Y62" s="11" t="b">
        <v>0</v>
      </c>
      <c r="Z62" s="12" t="n">
        <f>AC62/24</f>
        <v>0</v>
      </c>
      <c r="AA62" s="10" t="n">
        <f>COUNTIF(B62,TRUE)</f>
        <v>0</v>
      </c>
      <c r="AB62" s="10" t="n">
        <f>COUNTIF(C62:Y62,TRUE)</f>
        <v>0</v>
      </c>
      <c r="AC62" s="10" t="n">
        <f>AA62+AB62</f>
        <v>0</v>
      </c>
    </row>
    <row r="63" ht="21" customHeight="1" outlineLevel="1">
      <c r="A63" s="9" t="inlineStr">
        <is>
          <t xml:space="preserve">David Coulthard</t>
        </is>
      </c>
      <c r="B63" s="11" t="b">
        <v>0</v>
      </c>
      <c r="C63" s="11" t="b">
        <v>0</v>
      </c>
      <c r="D63" s="11" t="b">
        <v>0</v>
      </c>
      <c r="E63" s="11" t="b">
        <v>0</v>
      </c>
      <c r="F63" s="11" t="b">
        <v>0</v>
      </c>
      <c r="G63" s="11" t="b">
        <v>0</v>
      </c>
      <c r="H63" s="11" t="b">
        <v>0</v>
      </c>
      <c r="I63" s="11" t="b">
        <v>0</v>
      </c>
      <c r="J63" s="11" t="b">
        <v>0</v>
      </c>
      <c r="K63" s="11" t="b">
        <v>0</v>
      </c>
      <c r="L63" s="11" t="b">
        <v>0</v>
      </c>
      <c r="M63" s="11" t="b">
        <v>0</v>
      </c>
      <c r="N63" s="11" t="b">
        <v>0</v>
      </c>
      <c r="O63" s="11" t="b">
        <v>0</v>
      </c>
      <c r="P63" s="11" t="b">
        <v>0</v>
      </c>
      <c r="Q63" s="11" t="b">
        <v>0</v>
      </c>
      <c r="R63" s="11" t="b">
        <v>0</v>
      </c>
      <c r="S63" s="11" t="b">
        <v>0</v>
      </c>
      <c r="T63" s="11" t="b">
        <v>0</v>
      </c>
      <c r="U63" s="11" t="b">
        <v>0</v>
      </c>
      <c r="V63" s="11" t="b">
        <v>0</v>
      </c>
      <c r="W63" s="11" t="b">
        <v>0</v>
      </c>
      <c r="X63" s="11" t="b">
        <v>0</v>
      </c>
      <c r="Y63" s="11" t="b">
        <v>0</v>
      </c>
      <c r="Z63" s="12" t="n">
        <f>AC63/24</f>
        <v>0</v>
      </c>
      <c r="AA63" s="10" t="n">
        <f>COUNTIF(B63,TRUE)</f>
        <v>0</v>
      </c>
      <c r="AB63" s="10" t="n">
        <f>COUNTIF(C63:Y63,TRUE)</f>
        <v>0</v>
      </c>
      <c r="AC63" s="10" t="n">
        <f>AA63+AB63</f>
        <v>0</v>
      </c>
    </row>
    <row r="64" ht="7" customHeight="1"/>
  </sheetData>
  <mergeCells count="4">
    <mergeCell ref="A1:Z1"/>
    <mergeCell ref="A2:Z2"/>
    <mergeCell ref="A3:Z3"/>
    <mergeCell ref="A5:Y5"/>
  </mergeCells>
  <dataValidations count="58">
    <dataValidation sqref="B6 C6 D6 E6 F6 G6 H6 I6 J6 K6 L6 M6 N6 O6 P6 Q6 R6 S6 T6 U6 V6 W6 X6 Y6"/>
    <dataValidation sqref="B7 C7 D7 E7 F7 G7 H7 I7 J7 K7 L7 M7 N7 O7 P7 Q7 R7 S7 T7 U7 V7 W7 X7 Y7"/>
    <dataValidation sqref="B8 C8 D8 E8 F8 G8 H8 I8 J8 K8 L8 M8 N8 O8 P8 Q8 R8 S8 T8 U8 V8 W8 X8 Y8"/>
    <dataValidation sqref="B9 C9 D9 E9 F9 G9 H9 I9 J9 K9 L9 M9 N9 O9 P9 Q9 R9 S9 T9 U9 V9 W9 X9 Y9"/>
    <dataValidation sqref="B10 C10 D10 E10 F10 G10 H10 I10 J10 K10 L10 M10 N10 O10 P10 Q10 R10 S10 T10 U10 V10 W10 X10 Y10"/>
    <dataValidation sqref="B11 C11 D11 E11 F11 G11 H11 I11 J11 K11 L11 M11 N11 O11 P11 Q11 R11 S11 T11 U11 V11 W11 X11 Y11"/>
    <dataValidation sqref="B12 C12 D12 E12 F12 G12 H12 I12 J12 K12 L12 M12 N12 O12 P12 Q12 R12 S12 T12 U12 V12 W12 X12 Y12"/>
    <dataValidation sqref="B13 C13 D13 E13 F13 G13 H13 I13 J13 K13 L13 M13 N13 O13 P13 Q13 R13 S13 T13 U13 V13 W13 X13 Y13"/>
    <dataValidation sqref="B14 C14 D14 E14 F14 G14 H14 I14 J14 K14 L14 M14 N14 O14 P14 Q14 R14 S14 T14 U14 V14 W14 X14 Y14"/>
    <dataValidation sqref="B15 C15 D15 E15 F15 G15 H15 I15 J15 K15 L15 M15 N15 O15 P15 Q15 R15 S15 T15 U15 V15 W15 X15 Y15"/>
    <dataValidation sqref="B16 C16 D16 E16 F16 G16 H16 I16 J16 K16 L16 M16 N16 O16 P16 Q16 R16 S16 T16 U16 V16 W16 X16 Y16"/>
    <dataValidation sqref="B17 C17 D17 E17 F17 G17 H17 I17 J17 K17 L17 M17 N17 O17 P17 Q17 R17 S17 T17 U17 V17 W17 X17 Y17"/>
    <dataValidation sqref="B18 C18 D18 E18 F18 G18 H18 I18 J18 K18 L18 M18 N18 O18 P18 Q18 R18 S18 T18 U18 V18 W18 X18 Y18"/>
    <dataValidation sqref="B19 C19 D19 E19 F19 G19 H19 I19 J19 K19 L19 M19 N19 O19 P19 Q19 R19 S19 T19 U19 V19 W19 X19 Y19"/>
    <dataValidation sqref="B20 C20 D20 E20 F20 G20 H20 I20 J20 K20 L20 M20 N20 O20 P20 Q20 R20 S20 T20 U20 V20 W20 X20 Y20"/>
    <dataValidation sqref="B21 C21 D21 E21 F21 G21 H21 I21 J21 K21 L21 M21 N21 O21 P21 Q21 R21 S21 T21 U21 V21 W21 X21 Y21"/>
    <dataValidation sqref="B22 C22 D22 E22 F22 G22 H22 I22 J22 K22 L22 M22 N22 O22 P22 Q22 R22 S22 T22 U22 V22 W22 X22 Y22"/>
    <dataValidation sqref="B23 C23 D23 E23 F23 G23 H23 I23 J23 K23 L23 M23 N23 O23 P23 Q23 R23 S23 T23 U23 V23 W23 X23 Y23"/>
    <dataValidation sqref="B24 C24 D24 E24 F24 G24 H24 I24 J24 K24 L24 M24 N24 O24 P24 Q24 R24 S24 T24 U24 V24 W24 X24 Y24"/>
    <dataValidation sqref="B25 C25 D25 E25 F25 G25 H25 I25 J25 K25 L25 M25 N25 O25 P25 Q25 R25 S25 T25 U25 V25 W25 X25 Y25"/>
    <dataValidation sqref="B26 C26 D26 E26 F26 G26 H26 I26 J26 K26 L26 M26 N26 O26 P26 Q26 R26 S26 T26 U26 V26 W26 X26 Y26"/>
    <dataValidation sqref="B27 C27 D27 E27 F27 G27 H27 I27 J27 K27 L27 M27 N27 O27 P27 Q27 R27 S27 T27 U27 V27 W27 X27 Y27"/>
    <dataValidation sqref="B28 C28 D28 E28 F28 G28 H28 I28 J28 K28 L28 M28 N28 O28 P28 Q28 R28 S28 T28 U28 V28 W28 X28 Y28"/>
    <dataValidation sqref="B29 C29 D29 E29 F29 G29 H29 I29 J29 K29 L29 M29 N29 O29 P29 Q29 R29 S29 T29 U29 V29 W29 X29 Y29"/>
    <dataValidation sqref="B30 C30 D30 E30 F30 G30 H30 I30 J30 K30 L30 M30 N30 O30 P30 Q30 R30 S30 T30 U30 V30 W30 X30 Y30"/>
    <dataValidation sqref="B31 C31 D31 E31 F31 G31 H31 I31 J31 K31 L31 M31 N31 O31 P31 Q31 R31 S31 T31 U31 V31 W31 X31 Y31"/>
    <dataValidation sqref="B32 C32 D32 E32 F32 G32 H32 I32 J32 K32 L32 M32 N32 O32 P32 Q32 R32 S32 T32 U32 V32 W32 X32 Y32"/>
    <dataValidation sqref="B33 C33 D33 E33 F33 G33 H33 I33 J33 K33 L33 M33 N33 O33 P33 Q33 R33 S33 T33 U33 V33 W33 X33 Y33"/>
    <dataValidation sqref="B34 C34 D34 E34 F34 G34 H34 I34 J34 K34 L34 M34 N34 O34 P34 Q34 R34 S34 T34 U34 V34 W34 X34 Y34"/>
    <dataValidation sqref="B35 C35 D35 E35 F35 G35 H35 I35 J35 K35 L35 M35 N35 O35 P35 Q35 R35 S35 T35 U35 V35 W35 X35 Y35"/>
    <dataValidation sqref="B36 C36 D36 E36 F36 G36 H36 I36 J36 K36 L36 M36 N36 O36 P36 Q36 R36 S36 T36 U36 V36 W36 X36 Y36"/>
    <dataValidation sqref="B37 C37 D37 E37 F37 G37 H37 I37 J37 K37 L37 M37 N37 O37 P37 Q37 R37 S37 T37 U37 V37 W37 X37 Y37"/>
    <dataValidation sqref="B38 C38 D38 E38 F38 G38 H38 I38 J38 K38 L38 M38 N38 O38 P38 Q38 R38 S38 T38 U38 V38 W38 X38 Y38"/>
    <dataValidation sqref="B39 C39 D39 E39 F39 G39 H39 I39 J39 K39 L39 M39 N39 O39 P39 Q39 R39 S39 T39 U39 V39 W39 X39 Y39"/>
    <dataValidation sqref="B40 C40 D40 E40 F40 G40 H40 I40 J40 K40 L40 M40 N40 O40 P40 Q40 R40 S40 T40 U40 V40 W40 X40 Y40"/>
    <dataValidation sqref="B41 C41 D41 E41 F41 G41 H41 I41 J41 K41 L41 M41 N41 O41 P41 Q41 R41 S41 T41 U41 V41 W41 X41 Y41"/>
    <dataValidation sqref="B42 C42 D42 E42 F42 G42 H42 I42 J42 K42 L42 M42 N42 O42 P42 Q42 R42 S42 T42 U42 V42 W42 X42 Y42"/>
    <dataValidation sqref="B43 C43 D43 E43 F43 G43 H43 I43 J43 K43 L43 M43 N43 O43 P43 Q43 R43 S43 T43 U43 V43 W43 X43 Y43"/>
    <dataValidation sqref="B44 C44 D44 E44 F44 G44 H44 I44 J44 K44 L44 M44 N44 O44 P44 Q44 R44 S44 T44 U44 V44 W44 X44 Y44"/>
    <dataValidation sqref="B45 C45 D45 E45 F45 G45 H45 I45 J45 K45 L45 M45 N45 O45 P45 Q45 R45 S45 T45 U45 V45 W45 X45 Y45"/>
    <dataValidation sqref="B46 C46 D46 E46 F46 G46 H46 I46 J46 K46 L46 M46 N46 O46 P46 Q46 R46 S46 T46 U46 V46 W46 X46 Y46"/>
    <dataValidation sqref="B47 C47 D47 E47 F47 G47 H47 I47 J47 K47 L47 M47 N47 O47 P47 Q47 R47 S47 T47 U47 V47 W47 X47 Y47"/>
    <dataValidation sqref="B48 C48 D48 E48 F48 G48 H48 I48 J48 K48 L48 M48 N48 O48 P48 Q48 R48 S48 T48 U48 V48 W48 X48 Y48"/>
    <dataValidation sqref="B49 C49 D49 E49 F49 G49 H49 I49 J49 K49 L49 M49 N49 O49 P49 Q49 R49 S49 T49 U49 V49 W49 X49 Y49"/>
    <dataValidation sqref="B50 C50 D50 E50 F50 G50 H50 I50 J50 K50 L50 M50 N50 O50 P50 Q50 R50 S50 T50 U50 V50 W50 X50 Y50"/>
    <dataValidation sqref="B51 C51 D51 E51 F51 G51 H51 I51 J51 K51 L51 M51 N51 O51 P51 Q51 R51 S51 T51 U51 V51 W51 X51 Y51"/>
    <dataValidation sqref="B52 C52 D52 E52 F52 G52 H52 I52 J52 K52 L52 M52 N52 O52 P52 Q52 R52 S52 T52 U52 V52 W52 X52 Y52"/>
    <dataValidation sqref="B53 C53 D53 E53 F53 G53 H53 I53 J53 K53 L53 M53 N53 O53 P53 Q53 R53 S53 T53 U53 V53 W53 X53 Y53"/>
    <dataValidation sqref="B54 C54 D54 E54 F54 G54 H54 I54 J54 K54 L54 M54 N54 O54 P54 Q54 R54 S54 T54 U54 V54 W54 X54 Y54"/>
    <dataValidation sqref="B55 C55 D55 E55 F55 G55 H55 I55 J55 K55 L55 M55 N55 O55 P55 Q55 R55 S55 T55 U55 V55 W55 X55 Y55"/>
    <dataValidation sqref="B56 C56 D56 E56 F56 G56 H56 I56 J56 K56 L56 M56 N56 O56 P56 Q56 R56 S56 T56 U56 V56 W56 X56 Y56"/>
    <dataValidation sqref="B57 C57 D57 E57 F57 G57 H57 I57 J57 K57 L57 M57 N57 O57 P57 Q57 R57 S57 T57 U57 V57 W57 X57 Y57"/>
    <dataValidation sqref="B58 C58 D58 E58 F58 G58 H58 I58 J58 K58 L58 M58 N58 O58 P58 Q58 R58 S58 T58 U58 V58 W58 X58 Y58"/>
    <dataValidation sqref="B59 C59 D59 E59 F59 G59 H59 I59 J59 K59 L59 M59 N59 O59 P59 Q59 R59 S59 T59 U59 V59 W59 X59 Y59"/>
    <dataValidation sqref="B60 C60 D60 E60 F60 G60 H60 I60 J60 K60 L60 M60 N60 O60 P60 Q60 R60 S60 T60 U60 V60 W60 X60 Y60"/>
    <dataValidation sqref="B61 C61 D61 E61 F61 G61 H61 I61 J61 K61 L61 M61 N61 O61 P61 Q61 R61 S61 T61 U61 V61 W61 X61 Y61"/>
    <dataValidation sqref="B62 C62 D62 E62 F62 G62 H62 I62 J62 K62 L62 M62 N62 O62 P62 Q62 R62 S62 T62 U62 V62 W62 X62 Y62"/>
    <dataValidation sqref="B63 C63 D63 E63 F63 G63 H63 I63 J63 K63 L63 M63 N63 O63 P63 Q63 R63 S63 T63 U63 V63 W63 X63 Y63"/>
  </dataValidations>
  <pageMargins left="0.35" right="0.35" top="0.5" bottom="0.5" header="0.2" footer="0.2"/>
</worksheet>
</file>

<file path=xl/worksheets/sheet3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2" ySplit="4" topLeftCell="C5" activePane="bottomRight" state="frozen"/>
    </sheetView>
  </sheetViews>
  <sheetFormatPr defaultRowHeight="15" outlineLevelRow="1"/>
  <cols>
    <col min="1" max="1" width="36" customWidth="1"/>
    <col min="2" max="2" width="18" customWidth="1"/>
    <col min="3" max="3" width="21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4" customWidth="1"/>
    <col min="12" max="12" width="12" customWidth="1" hidden="1"/>
    <col min="13" max="13" width="12" customWidth="1" hidden="1"/>
    <col min="14" max="14" width="12" customWidth="1" hidden="1"/>
  </cols>
  <sheetData>
    <row r="1" ht="36" customHeight="1">
      <c r="A1" s="1" t="inlineStr">
        <is>
          <t xml:space="preserve">Topps Chrome F1 2023 — Inserts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Tirage principal</t>
        </is>
      </c>
      <c r="C4" s="7" t="inlineStr">
        <is>
          <t xml:space="preserve">Version principale</t>
        </is>
      </c>
      <c r="D4" s="7" t="inlineStr">
        <is>
          <t xml:space="preserve">Gold Refractor /50</t>
        </is>
      </c>
      <c r="E4" s="7" t="inlineStr">
        <is>
          <t xml:space="preserve">Gold Wave Refractor /50</t>
        </is>
      </c>
      <c r="F4" s="7" t="inlineStr">
        <is>
          <t xml:space="preserve">Orange Refractor /25</t>
        </is>
      </c>
      <c r="G4" s="7" t="inlineStr">
        <is>
          <t xml:space="preserve">Red Refractor /5</t>
        </is>
      </c>
      <c r="H4" s="7" t="inlineStr">
        <is>
          <t xml:space="preserve">Superfractor /1</t>
        </is>
      </c>
      <c r="I4" s="7" t="inlineStr">
        <is>
          <t xml:space="preserve">Printing Plates /1</t>
        </is>
      </c>
      <c r="J4" s="7" t="inlineStr">
        <is>
          <t xml:space="preserve">Printing plates /1</t>
        </is>
      </c>
      <c r="K4" s="7" t="inlineStr">
        <is>
          <t xml:space="preserve">Progression</t>
        </is>
      </c>
      <c r="L4" s="7" t="inlineStr">
        <is>
          <t xml:space="preserve">Principales possédées</t>
        </is>
      </c>
      <c r="M4" s="7" t="inlineStr">
        <is>
          <t xml:space="preserve">Parallèles possédés</t>
        </is>
      </c>
      <c r="N4" s="7" t="inlineStr">
        <is>
          <t xml:space="preserve">Versions possédées</t>
        </is>
      </c>
    </row>
    <row r="5" ht="27" customHeight="1">
      <c r="A5" s="8" t="inlineStr">
        <is>
          <t xml:space="preserve">CAMBER  ·  11 cartes</t>
        </is>
      </c>
      <c r="K5" s="12" t="n">
        <f>SUM(N6:N16)/77</f>
        <v>0</v>
      </c>
    </row>
    <row r="6" ht="21" customHeight="1" outlineLevel="1">
      <c r="A6" s="9" t="inlineStr">
        <is>
          <t xml:space="preserve">Charles Leclerc</t>
        </is>
      </c>
      <c r="B6" s="10" t="inlineStr">
        <is>
          <t xml:space="preserve"/>
        </is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1" t="b">
        <v>0</v>
      </c>
      <c r="J6" s="14"/>
      <c r="K6" s="12" t="n">
        <f>N6/7</f>
        <v>0</v>
      </c>
      <c r="L6" s="10" t="n">
        <f>COUNTIF(C6,TRUE)</f>
        <v>0</v>
      </c>
      <c r="M6" s="10" t="n">
        <f>COUNTIF(D6:I6,TRUE)</f>
        <v>0</v>
      </c>
      <c r="N6" s="10" t="n">
        <f>L6+M6</f>
        <v>0</v>
      </c>
    </row>
    <row r="7" ht="21" customHeight="1" outlineLevel="1">
      <c r="A7" s="9" t="inlineStr">
        <is>
          <t xml:space="preserve">Carlos Sainz</t>
        </is>
      </c>
      <c r="B7" s="10" t="inlineStr">
        <is>
          <t xml:space="preserve"/>
        </is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1" t="b">
        <v>0</v>
      </c>
      <c r="J7" s="14"/>
      <c r="K7" s="12" t="n">
        <f>N7/7</f>
        <v>0</v>
      </c>
      <c r="L7" s="10" t="n">
        <f>COUNTIF(C7,TRUE)</f>
        <v>0</v>
      </c>
      <c r="M7" s="10" t="n">
        <f>COUNTIF(D7:I7,TRUE)</f>
        <v>0</v>
      </c>
      <c r="N7" s="10" t="n">
        <f>L7+M7</f>
        <v>0</v>
      </c>
    </row>
    <row r="8" ht="21" customHeight="1" outlineLevel="1">
      <c r="A8" s="9" t="inlineStr">
        <is>
          <t xml:space="preserve">George Russell</t>
        </is>
      </c>
      <c r="B8" s="10" t="inlineStr">
        <is>
          <t xml:space="preserve"/>
        </is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1" t="b">
        <v>0</v>
      </c>
      <c r="J8" s="14"/>
      <c r="K8" s="12" t="n">
        <f>N8/7</f>
        <v>0</v>
      </c>
      <c r="L8" s="10" t="n">
        <f>COUNTIF(C8,TRUE)</f>
        <v>0</v>
      </c>
      <c r="M8" s="10" t="n">
        <f>COUNTIF(D8:I8,TRUE)</f>
        <v>0</v>
      </c>
      <c r="N8" s="10" t="n">
        <f>L8+M8</f>
        <v>0</v>
      </c>
    </row>
    <row r="9" ht="21" customHeight="1" outlineLevel="1">
      <c r="A9" s="9" t="inlineStr">
        <is>
          <t xml:space="preserve">Lewis Hamilton</t>
        </is>
      </c>
      <c r="B9" s="10" t="inlineStr">
        <is>
          <t xml:space="preserve"/>
        </is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0</v>
      </c>
      <c r="I9" s="11" t="b">
        <v>0</v>
      </c>
      <c r="J9" s="14"/>
      <c r="K9" s="12" t="n">
        <f>N9/7</f>
        <v>0</v>
      </c>
      <c r="L9" s="10" t="n">
        <f>COUNTIF(C9,TRUE)</f>
        <v>0</v>
      </c>
      <c r="M9" s="10" t="n">
        <f>COUNTIF(D9:I9,TRUE)</f>
        <v>0</v>
      </c>
      <c r="N9" s="10" t="n">
        <f>L9+M9</f>
        <v>0</v>
      </c>
    </row>
    <row r="10" ht="21" customHeight="1" outlineLevel="1">
      <c r="A10" s="9" t="inlineStr">
        <is>
          <t xml:space="preserve">Lando Norris</t>
        </is>
      </c>
      <c r="B10" s="10" t="inlineStr">
        <is>
          <t xml:space="preserve"/>
        </is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4"/>
      <c r="K10" s="12" t="n">
        <f>N10/7</f>
        <v>0</v>
      </c>
      <c r="L10" s="10" t="n">
        <f>COUNTIF(C10,TRUE)</f>
        <v>0</v>
      </c>
      <c r="M10" s="10" t="n">
        <f>COUNTIF(D10:I10,TRUE)</f>
        <v>0</v>
      </c>
      <c r="N10" s="10" t="n">
        <f>L10+M10</f>
        <v>0</v>
      </c>
    </row>
    <row r="11" ht="21" customHeight="1" outlineLevel="1">
      <c r="A11" s="9" t="inlineStr">
        <is>
          <t xml:space="preserve">Max Verstappen</t>
        </is>
      </c>
      <c r="B11" s="10" t="inlineStr">
        <is>
          <t xml:space="preserve"/>
        </is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4"/>
      <c r="K11" s="12" t="n">
        <f>N11/7</f>
        <v>0</v>
      </c>
      <c r="L11" s="10" t="n">
        <f>COUNTIF(C11,TRUE)</f>
        <v>0</v>
      </c>
      <c r="M11" s="10" t="n">
        <f>COUNTIF(D11:I11,TRUE)</f>
        <v>0</v>
      </c>
      <c r="N11" s="10" t="n">
        <f>L11+M11</f>
        <v>0</v>
      </c>
    </row>
    <row r="12" ht="21" customHeight="1" outlineLevel="1">
      <c r="A12" s="9" t="inlineStr">
        <is>
          <t xml:space="preserve">Sergio Pérez</t>
        </is>
      </c>
      <c r="B12" s="10" t="inlineStr">
        <is>
          <t xml:space="preserve"/>
        </is>
      </c>
      <c r="C12" s="11" t="b">
        <v>0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4"/>
      <c r="K12" s="12" t="n">
        <f>N12/7</f>
        <v>0</v>
      </c>
      <c r="L12" s="10" t="n">
        <f>COUNTIF(C12,TRUE)</f>
        <v>0</v>
      </c>
      <c r="M12" s="10" t="n">
        <f>COUNTIF(D12:I12,TRUE)</f>
        <v>0</v>
      </c>
      <c r="N12" s="10" t="n">
        <f>L12+M12</f>
        <v>0</v>
      </c>
    </row>
    <row r="13" ht="21" customHeight="1" outlineLevel="1">
      <c r="A13" s="9" t="inlineStr">
        <is>
          <t xml:space="preserve">Zhou Guanyu</t>
        </is>
      </c>
      <c r="B13" s="10" t="inlineStr">
        <is>
          <t xml:space="preserve"/>
        </is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4"/>
      <c r="K13" s="12" t="n">
        <f>N13/7</f>
        <v>0</v>
      </c>
      <c r="L13" s="10" t="n">
        <f>COUNTIF(C13,TRUE)</f>
        <v>0</v>
      </c>
      <c r="M13" s="10" t="n">
        <f>COUNTIF(D13:I13,TRUE)</f>
        <v>0</v>
      </c>
      <c r="N13" s="10" t="n">
        <f>L13+M13</f>
        <v>0</v>
      </c>
    </row>
    <row r="14" ht="21" customHeight="1" outlineLevel="1">
      <c r="A14" s="9" t="inlineStr">
        <is>
          <t xml:space="preserve">Ayrton Senna</t>
        </is>
      </c>
      <c r="B14" s="10" t="inlineStr">
        <is>
          <t xml:space="preserve"/>
        </is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4"/>
      <c r="K14" s="12" t="n">
        <f>N14/7</f>
        <v>0</v>
      </c>
      <c r="L14" s="10" t="n">
        <f>COUNTIF(C14,TRUE)</f>
        <v>0</v>
      </c>
      <c r="M14" s="10" t="n">
        <f>COUNTIF(D14:I14,TRUE)</f>
        <v>0</v>
      </c>
      <c r="N14" s="10" t="n">
        <f>L14+M14</f>
        <v>0</v>
      </c>
    </row>
    <row r="15" ht="21" customHeight="1" outlineLevel="1">
      <c r="A15" s="9" t="inlineStr">
        <is>
          <t xml:space="preserve">Michael Schumacher</t>
        </is>
      </c>
      <c r="B15" s="10" t="inlineStr">
        <is>
          <t xml:space="preserve"/>
        </is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4"/>
      <c r="K15" s="12" t="n">
        <f>N15/7</f>
        <v>0</v>
      </c>
      <c r="L15" s="10" t="n">
        <f>COUNTIF(C15,TRUE)</f>
        <v>0</v>
      </c>
      <c r="M15" s="10" t="n">
        <f>COUNTIF(D15:I15,TRUE)</f>
        <v>0</v>
      </c>
      <c r="N15" s="10" t="n">
        <f>L15+M15</f>
        <v>0</v>
      </c>
    </row>
    <row r="16" ht="21" customHeight="1" outlineLevel="1">
      <c r="A16" s="9" t="inlineStr">
        <is>
          <t xml:space="preserve">Nigel Mansell</t>
        </is>
      </c>
      <c r="B16" s="10" t="inlineStr">
        <is>
          <t xml:space="preserve"/>
        </is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4"/>
      <c r="K16" s="12" t="n">
        <f>N16/7</f>
        <v>0</v>
      </c>
      <c r="L16" s="10" t="n">
        <f>COUNTIF(C16,TRUE)</f>
        <v>0</v>
      </c>
      <c r="M16" s="10" t="n">
        <f>COUNTIF(D16:I16,TRUE)</f>
        <v>0</v>
      </c>
      <c r="N16" s="10" t="n">
        <f>L16+M16</f>
        <v>0</v>
      </c>
    </row>
    <row r="17" ht="7" customHeight="1"/>
    <row r="18" ht="27" customHeight="1">
      <c r="A18" s="8" t="inlineStr">
        <is>
          <t xml:space="preserve">SPEED DEMONS  ·  15 cartes</t>
        </is>
      </c>
      <c r="K18" s="12" t="n">
        <f>SUM(N19:N33)/105</f>
        <v>0</v>
      </c>
    </row>
    <row r="19" ht="21" customHeight="1" outlineLevel="1">
      <c r="A19" s="9" t="inlineStr">
        <is>
          <t xml:space="preserve">Charles Leclerc</t>
        </is>
      </c>
      <c r="B19" s="10" t="inlineStr">
        <is>
          <t xml:space="preserve"/>
        </is>
      </c>
      <c r="C19" s="11" t="b">
        <v>0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4"/>
      <c r="K19" s="12" t="n">
        <f>N19/7</f>
        <v>0</v>
      </c>
      <c r="L19" s="10" t="n">
        <f>COUNTIF(C19,TRUE)</f>
        <v>0</v>
      </c>
      <c r="M19" s="10" t="n">
        <f>COUNTIF(D19:I19,TRUE)</f>
        <v>0</v>
      </c>
      <c r="N19" s="10" t="n">
        <f>L19+M19</f>
        <v>0</v>
      </c>
    </row>
    <row r="20" ht="21" customHeight="1" outlineLevel="1">
      <c r="A20" s="9" t="inlineStr">
        <is>
          <t xml:space="preserve">Daniel Ricciardo</t>
        </is>
      </c>
      <c r="B20" s="10" t="inlineStr">
        <is>
          <t xml:space="preserve"/>
        </is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4"/>
      <c r="K20" s="12" t="n">
        <f>N20/7</f>
        <v>0</v>
      </c>
      <c r="L20" s="10" t="n">
        <f>COUNTIF(C20,TRUE)</f>
        <v>0</v>
      </c>
      <c r="M20" s="10" t="n">
        <f>COUNTIF(D20:I20,TRUE)</f>
        <v>0</v>
      </c>
      <c r="N20" s="10" t="n">
        <f>L20+M20</f>
        <v>0</v>
      </c>
    </row>
    <row r="21" ht="21" customHeight="1" outlineLevel="1">
      <c r="A21" s="9" t="inlineStr">
        <is>
          <t xml:space="preserve">Esteban Ocon</t>
        </is>
      </c>
      <c r="B21" s="10" t="inlineStr">
        <is>
          <t xml:space="preserve"/>
        </is>
      </c>
      <c r="C21" s="11" t="b">
        <v>0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4"/>
      <c r="K21" s="12" t="n">
        <f>N21/7</f>
        <v>0</v>
      </c>
      <c r="L21" s="10" t="n">
        <f>COUNTIF(C21,TRUE)</f>
        <v>0</v>
      </c>
      <c r="M21" s="10" t="n">
        <f>COUNTIF(D21:I21,TRUE)</f>
        <v>0</v>
      </c>
      <c r="N21" s="10" t="n">
        <f>L21+M21</f>
        <v>0</v>
      </c>
    </row>
    <row r="22" ht="21" customHeight="1" outlineLevel="1">
      <c r="A22" s="9" t="inlineStr">
        <is>
          <t xml:space="preserve">Fernando Alonso</t>
        </is>
      </c>
      <c r="B22" s="10" t="inlineStr">
        <is>
          <t xml:space="preserve"/>
        </is>
      </c>
      <c r="C22" s="11" t="b">
        <v>0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4"/>
      <c r="K22" s="12" t="n">
        <f>N22/7</f>
        <v>0</v>
      </c>
      <c r="L22" s="10" t="n">
        <f>COUNTIF(C22,TRUE)</f>
        <v>0</v>
      </c>
      <c r="M22" s="10" t="n">
        <f>COUNTIF(D22:I22,TRUE)</f>
        <v>0</v>
      </c>
      <c r="N22" s="10" t="n">
        <f>L22+M22</f>
        <v>0</v>
      </c>
    </row>
    <row r="23" ht="21" customHeight="1" outlineLevel="1">
      <c r="A23" s="9" t="inlineStr">
        <is>
          <t xml:space="preserve">George Russell</t>
        </is>
      </c>
      <c r="B23" s="10" t="inlineStr">
        <is>
          <t xml:space="preserve"/>
        </is>
      </c>
      <c r="C23" s="11" t="b">
        <v>0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4"/>
      <c r="K23" s="12" t="n">
        <f>N23/7</f>
        <v>0</v>
      </c>
      <c r="L23" s="10" t="n">
        <f>COUNTIF(C23,TRUE)</f>
        <v>0</v>
      </c>
      <c r="M23" s="10" t="n">
        <f>COUNTIF(D23:I23,TRUE)</f>
        <v>0</v>
      </c>
      <c r="N23" s="10" t="n">
        <f>L23+M23</f>
        <v>0</v>
      </c>
    </row>
    <row r="24" ht="21" customHeight="1" outlineLevel="1">
      <c r="A24" s="9" t="inlineStr">
        <is>
          <t xml:space="preserve">Logan Sargeant (RC)</t>
        </is>
      </c>
      <c r="B24" s="10" t="inlineStr">
        <is>
          <t xml:space="preserve"/>
        </is>
      </c>
      <c r="C24" s="11" t="b">
        <v>0</v>
      </c>
      <c r="D24" s="11" t="b">
        <v>0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4"/>
      <c r="K24" s="12" t="n">
        <f>N24/7</f>
        <v>0</v>
      </c>
      <c r="L24" s="10" t="n">
        <f>COUNTIF(C24,TRUE)</f>
        <v>0</v>
      </c>
      <c r="M24" s="10" t="n">
        <f>COUNTIF(D24:I24,TRUE)</f>
        <v>0</v>
      </c>
      <c r="N24" s="10" t="n">
        <f>L24+M24</f>
        <v>0</v>
      </c>
    </row>
    <row r="25" ht="21" customHeight="1" outlineLevel="1">
      <c r="A25" s="9" t="inlineStr">
        <is>
          <t xml:space="preserve">Nico Hülkenberg</t>
        </is>
      </c>
      <c r="B25" s="10" t="inlineStr">
        <is>
          <t xml:space="preserve"/>
        </is>
      </c>
      <c r="C25" s="11" t="b">
        <v>0</v>
      </c>
      <c r="D25" s="11" t="b">
        <v>0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4"/>
      <c r="K25" s="12" t="n">
        <f>N25/7</f>
        <v>0</v>
      </c>
      <c r="L25" s="10" t="n">
        <f>COUNTIF(C25,TRUE)</f>
        <v>0</v>
      </c>
      <c r="M25" s="10" t="n">
        <f>COUNTIF(D25:I25,TRUE)</f>
        <v>0</v>
      </c>
      <c r="N25" s="10" t="n">
        <f>L25+M25</f>
        <v>0</v>
      </c>
    </row>
    <row r="26" ht="21" customHeight="1" outlineLevel="1">
      <c r="A26" s="9" t="inlineStr">
        <is>
          <t xml:space="preserve">Oscar Piastri (RC)</t>
        </is>
      </c>
      <c r="B26" s="10" t="inlineStr">
        <is>
          <t xml:space="preserve"/>
        </is>
      </c>
      <c r="C26" s="11" t="b">
        <v>0</v>
      </c>
      <c r="D26" s="11" t="b">
        <v>0</v>
      </c>
      <c r="E26" s="11" t="b">
        <v>0</v>
      </c>
      <c r="F26" s="11" t="b">
        <v>0</v>
      </c>
      <c r="G26" s="11" t="b">
        <v>0</v>
      </c>
      <c r="H26" s="11" t="b">
        <v>0</v>
      </c>
      <c r="I26" s="11" t="b">
        <v>0</v>
      </c>
      <c r="J26" s="14"/>
      <c r="K26" s="12" t="n">
        <f>N26/7</f>
        <v>0</v>
      </c>
      <c r="L26" s="10" t="n">
        <f>COUNTIF(C26,TRUE)</f>
        <v>0</v>
      </c>
      <c r="M26" s="10" t="n">
        <f>COUNTIF(D26:I26,TRUE)</f>
        <v>0</v>
      </c>
      <c r="N26" s="10" t="n">
        <f>L26+M26</f>
        <v>0</v>
      </c>
    </row>
    <row r="27" ht="21" customHeight="1" outlineLevel="1">
      <c r="A27" s="9" t="inlineStr">
        <is>
          <t xml:space="preserve">Sergio Pérez</t>
        </is>
      </c>
      <c r="B27" s="10" t="inlineStr">
        <is>
          <t xml:space="preserve"/>
        </is>
      </c>
      <c r="C27" s="11" t="b">
        <v>0</v>
      </c>
      <c r="D27" s="11" t="b">
        <v>0</v>
      </c>
      <c r="E27" s="11" t="b">
        <v>0</v>
      </c>
      <c r="F27" s="11" t="b">
        <v>0</v>
      </c>
      <c r="G27" s="11" t="b">
        <v>0</v>
      </c>
      <c r="H27" s="11" t="b">
        <v>0</v>
      </c>
      <c r="I27" s="11" t="b">
        <v>0</v>
      </c>
      <c r="J27" s="14"/>
      <c r="K27" s="12" t="n">
        <f>N27/7</f>
        <v>0</v>
      </c>
      <c r="L27" s="10" t="n">
        <f>COUNTIF(C27,TRUE)</f>
        <v>0</v>
      </c>
      <c r="M27" s="10" t="n">
        <f>COUNTIF(D27:I27,TRUE)</f>
        <v>0</v>
      </c>
      <c r="N27" s="10" t="n">
        <f>L27+M27</f>
        <v>0</v>
      </c>
    </row>
    <row r="28" ht="21" customHeight="1" outlineLevel="1">
      <c r="A28" s="9" t="inlineStr">
        <is>
          <t xml:space="preserve">Valtteri Bottas</t>
        </is>
      </c>
      <c r="B28" s="10" t="inlineStr">
        <is>
          <t xml:space="preserve"/>
        </is>
      </c>
      <c r="C28" s="11" t="b">
        <v>0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0</v>
      </c>
      <c r="I28" s="11" t="b">
        <v>0</v>
      </c>
      <c r="J28" s="14"/>
      <c r="K28" s="12" t="n">
        <f>N28/7</f>
        <v>0</v>
      </c>
      <c r="L28" s="10" t="n">
        <f>COUNTIF(C28,TRUE)</f>
        <v>0</v>
      </c>
      <c r="M28" s="10" t="n">
        <f>COUNTIF(D28:I28,TRUE)</f>
        <v>0</v>
      </c>
      <c r="N28" s="10" t="n">
        <f>L28+M28</f>
        <v>0</v>
      </c>
    </row>
    <row r="29" ht="21" customHeight="1" outlineLevel="1">
      <c r="A29" s="9" t="inlineStr">
        <is>
          <t xml:space="preserve">Jehan Daruvala</t>
        </is>
      </c>
      <c r="B29" s="10" t="inlineStr">
        <is>
          <t xml:space="preserve"/>
        </is>
      </c>
      <c r="C29" s="11" t="b">
        <v>0</v>
      </c>
      <c r="D29" s="11" t="b">
        <v>0</v>
      </c>
      <c r="E29" s="11" t="b">
        <v>0</v>
      </c>
      <c r="F29" s="11" t="b">
        <v>0</v>
      </c>
      <c r="G29" s="11" t="b">
        <v>0</v>
      </c>
      <c r="H29" s="11" t="b">
        <v>0</v>
      </c>
      <c r="I29" s="11" t="b">
        <v>0</v>
      </c>
      <c r="J29" s="14"/>
      <c r="K29" s="12" t="n">
        <f>N29/7</f>
        <v>0</v>
      </c>
      <c r="L29" s="10" t="n">
        <f>COUNTIF(C29,TRUE)</f>
        <v>0</v>
      </c>
      <c r="M29" s="10" t="n">
        <f>COUNTIF(D29:I29,TRUE)</f>
        <v>0</v>
      </c>
      <c r="N29" s="10" t="n">
        <f>L29+M29</f>
        <v>0</v>
      </c>
    </row>
    <row r="30" ht="21" customHeight="1" outlineLevel="1">
      <c r="A30" s="9" t="inlineStr">
        <is>
          <t xml:space="preserve">Théo Pourchaire</t>
        </is>
      </c>
      <c r="B30" s="10" t="inlineStr">
        <is>
          <t xml:space="preserve"/>
        </is>
      </c>
      <c r="C30" s="11" t="b">
        <v>0</v>
      </c>
      <c r="D30" s="11" t="b">
        <v>0</v>
      </c>
      <c r="E30" s="11" t="b">
        <v>0</v>
      </c>
      <c r="F30" s="11" t="b">
        <v>0</v>
      </c>
      <c r="G30" s="11" t="b">
        <v>0</v>
      </c>
      <c r="H30" s="11" t="b">
        <v>0</v>
      </c>
      <c r="I30" s="11" t="b">
        <v>0</v>
      </c>
      <c r="J30" s="14"/>
      <c r="K30" s="12" t="n">
        <f>N30/7</f>
        <v>0</v>
      </c>
      <c r="L30" s="10" t="n">
        <f>COUNTIF(C30,TRUE)</f>
        <v>0</v>
      </c>
      <c r="M30" s="10" t="n">
        <f>COUNTIF(D30:I30,TRUE)</f>
        <v>0</v>
      </c>
      <c r="N30" s="10" t="n">
        <f>L30+M30</f>
        <v>0</v>
      </c>
    </row>
    <row r="31" ht="21" customHeight="1" outlineLevel="1">
      <c r="A31" s="9" t="inlineStr">
        <is>
          <t xml:space="preserve">Alain Prost</t>
        </is>
      </c>
      <c r="B31" s="10" t="inlineStr">
        <is>
          <t xml:space="preserve"/>
        </is>
      </c>
      <c r="C31" s="11" t="b">
        <v>0</v>
      </c>
      <c r="D31" s="11" t="b">
        <v>0</v>
      </c>
      <c r="E31" s="11" t="b">
        <v>0</v>
      </c>
      <c r="F31" s="11" t="b">
        <v>0</v>
      </c>
      <c r="G31" s="11" t="b">
        <v>0</v>
      </c>
      <c r="H31" s="11" t="b">
        <v>0</v>
      </c>
      <c r="I31" s="11" t="b">
        <v>0</v>
      </c>
      <c r="J31" s="14"/>
      <c r="K31" s="12" t="n">
        <f>N31/7</f>
        <v>0</v>
      </c>
      <c r="L31" s="10" t="n">
        <f>COUNTIF(C31,TRUE)</f>
        <v>0</v>
      </c>
      <c r="M31" s="10" t="n">
        <f>COUNTIF(D31:I31,TRUE)</f>
        <v>0</v>
      </c>
      <c r="N31" s="10" t="n">
        <f>L31+M31</f>
        <v>0</v>
      </c>
    </row>
    <row r="32" ht="21" customHeight="1" outlineLevel="1">
      <c r="A32" s="9" t="inlineStr">
        <is>
          <t xml:space="preserve">David Coulthard</t>
        </is>
      </c>
      <c r="B32" s="10" t="inlineStr">
        <is>
          <t xml:space="preserve"/>
        </is>
      </c>
      <c r="C32" s="11" t="b">
        <v>0</v>
      </c>
      <c r="D32" s="11" t="b">
        <v>0</v>
      </c>
      <c r="E32" s="11" t="b">
        <v>0</v>
      </c>
      <c r="F32" s="11" t="b">
        <v>0</v>
      </c>
      <c r="G32" s="11" t="b">
        <v>0</v>
      </c>
      <c r="H32" s="11" t="b">
        <v>0</v>
      </c>
      <c r="I32" s="11" t="b">
        <v>0</v>
      </c>
      <c r="J32" s="14"/>
      <c r="K32" s="12" t="n">
        <f>N32/7</f>
        <v>0</v>
      </c>
      <c r="L32" s="10" t="n">
        <f>COUNTIF(C32,TRUE)</f>
        <v>0</v>
      </c>
      <c r="M32" s="10" t="n">
        <f>COUNTIF(D32:I32,TRUE)</f>
        <v>0</v>
      </c>
      <c r="N32" s="10" t="n">
        <f>L32+M32</f>
        <v>0</v>
      </c>
    </row>
    <row r="33" ht="21" customHeight="1" outlineLevel="1">
      <c r="A33" s="9" t="inlineStr">
        <is>
          <t xml:space="preserve">Michael Schumacher</t>
        </is>
      </c>
      <c r="B33" s="10" t="inlineStr">
        <is>
          <t xml:space="preserve"/>
        </is>
      </c>
      <c r="C33" s="11" t="b">
        <v>0</v>
      </c>
      <c r="D33" s="11" t="b">
        <v>0</v>
      </c>
      <c r="E33" s="11" t="b">
        <v>0</v>
      </c>
      <c r="F33" s="11" t="b">
        <v>0</v>
      </c>
      <c r="G33" s="11" t="b">
        <v>0</v>
      </c>
      <c r="H33" s="11" t="b">
        <v>0</v>
      </c>
      <c r="I33" s="11" t="b">
        <v>0</v>
      </c>
      <c r="J33" s="14"/>
      <c r="K33" s="12" t="n">
        <f>N33/7</f>
        <v>0</v>
      </c>
      <c r="L33" s="10" t="n">
        <f>COUNTIF(C33,TRUE)</f>
        <v>0</v>
      </c>
      <c r="M33" s="10" t="n">
        <f>COUNTIF(D33:I33,TRUE)</f>
        <v>0</v>
      </c>
      <c r="N33" s="10" t="n">
        <f>L33+M33</f>
        <v>0</v>
      </c>
    </row>
    <row r="34" ht="7" customHeight="1"/>
    <row r="35" ht="27" customHeight="1">
      <c r="A35" s="8" t="inlineStr">
        <is>
          <t xml:space="preserve">AUTOS OF 1977  ·  20 cartes</t>
        </is>
      </c>
      <c r="K35" s="12" t="n">
        <f>SUM(N36:N55)/140</f>
        <v>0</v>
      </c>
    </row>
    <row r="36" ht="21" customHeight="1" outlineLevel="1">
      <c r="A36" s="9" t="inlineStr">
        <is>
          <t xml:space="preserve">Alexander Albon</t>
        </is>
      </c>
      <c r="B36" s="10" t="inlineStr">
        <is>
          <t xml:space="preserve"/>
        </is>
      </c>
      <c r="C36" s="11" t="b">
        <v>0</v>
      </c>
      <c r="D36" s="11" t="b">
        <v>0</v>
      </c>
      <c r="E36" s="11" t="b">
        <v>0</v>
      </c>
      <c r="F36" s="11" t="b">
        <v>0</v>
      </c>
      <c r="G36" s="11" t="b">
        <v>0</v>
      </c>
      <c r="H36" s="11" t="b">
        <v>0</v>
      </c>
      <c r="I36" s="11" t="b">
        <v>0</v>
      </c>
      <c r="J36" s="14"/>
      <c r="K36" s="12" t="n">
        <f>N36/7</f>
        <v>0</v>
      </c>
      <c r="L36" s="10" t="n">
        <f>COUNTIF(C36,TRUE)</f>
        <v>0</v>
      </c>
      <c r="M36" s="10" t="n">
        <f>COUNTIF(D36:I36,TRUE)</f>
        <v>0</v>
      </c>
      <c r="N36" s="10" t="n">
        <f>L36+M36</f>
        <v>0</v>
      </c>
    </row>
    <row r="37" ht="21" customHeight="1" outlineLevel="1">
      <c r="A37" s="9" t="inlineStr">
        <is>
          <t xml:space="preserve">Charles Leclerc</t>
        </is>
      </c>
      <c r="B37" s="10" t="inlineStr">
        <is>
          <t xml:space="preserve"/>
        </is>
      </c>
      <c r="C37" s="11" t="b">
        <v>0</v>
      </c>
      <c r="D37" s="11" t="b">
        <v>0</v>
      </c>
      <c r="E37" s="11" t="b">
        <v>0</v>
      </c>
      <c r="F37" s="11" t="b">
        <v>0</v>
      </c>
      <c r="G37" s="11" t="b">
        <v>0</v>
      </c>
      <c r="H37" s="11" t="b">
        <v>0</v>
      </c>
      <c r="I37" s="11" t="b">
        <v>0</v>
      </c>
      <c r="J37" s="14"/>
      <c r="K37" s="12" t="n">
        <f>N37/7</f>
        <v>0</v>
      </c>
      <c r="L37" s="10" t="n">
        <f>COUNTIF(C37,TRUE)</f>
        <v>0</v>
      </c>
      <c r="M37" s="10" t="n">
        <f>COUNTIF(D37:I37,TRUE)</f>
        <v>0</v>
      </c>
      <c r="N37" s="10" t="n">
        <f>L37+M37</f>
        <v>0</v>
      </c>
    </row>
    <row r="38" ht="21" customHeight="1" outlineLevel="1">
      <c r="A38" s="9" t="inlineStr">
        <is>
          <t xml:space="preserve">Carlos Sainz</t>
        </is>
      </c>
      <c r="B38" s="10" t="inlineStr">
        <is>
          <t xml:space="preserve"/>
        </is>
      </c>
      <c r="C38" s="11" t="b">
        <v>0</v>
      </c>
      <c r="D38" s="11" t="b">
        <v>0</v>
      </c>
      <c r="E38" s="11" t="b">
        <v>0</v>
      </c>
      <c r="F38" s="11" t="b">
        <v>0</v>
      </c>
      <c r="G38" s="11" t="b">
        <v>0</v>
      </c>
      <c r="H38" s="11" t="b">
        <v>0</v>
      </c>
      <c r="I38" s="11" t="b">
        <v>0</v>
      </c>
      <c r="J38" s="14"/>
      <c r="K38" s="12" t="n">
        <f>N38/7</f>
        <v>0</v>
      </c>
      <c r="L38" s="10" t="n">
        <f>COUNTIF(C38,TRUE)</f>
        <v>0</v>
      </c>
      <c r="M38" s="10" t="n">
        <f>COUNTIF(D38:I38,TRUE)</f>
        <v>0</v>
      </c>
      <c r="N38" s="10" t="n">
        <f>L38+M38</f>
        <v>0</v>
      </c>
    </row>
    <row r="39" ht="21" customHeight="1" outlineLevel="1">
      <c r="A39" s="9" t="inlineStr">
        <is>
          <t xml:space="preserve">Esteban Ocon</t>
        </is>
      </c>
      <c r="B39" s="10" t="inlineStr">
        <is>
          <t xml:space="preserve"/>
        </is>
      </c>
      <c r="C39" s="11" t="b">
        <v>0</v>
      </c>
      <c r="D39" s="11" t="b">
        <v>0</v>
      </c>
      <c r="E39" s="11" t="b">
        <v>0</v>
      </c>
      <c r="F39" s="11" t="b">
        <v>0</v>
      </c>
      <c r="G39" s="11" t="b">
        <v>0</v>
      </c>
      <c r="H39" s="11" t="b">
        <v>0</v>
      </c>
      <c r="I39" s="11" t="b">
        <v>0</v>
      </c>
      <c r="J39" s="14"/>
      <c r="K39" s="12" t="n">
        <f>N39/7</f>
        <v>0</v>
      </c>
      <c r="L39" s="10" t="n">
        <f>COUNTIF(C39,TRUE)</f>
        <v>0</v>
      </c>
      <c r="M39" s="10" t="n">
        <f>COUNTIF(D39:I39,TRUE)</f>
        <v>0</v>
      </c>
      <c r="N39" s="10" t="n">
        <f>L39+M39</f>
        <v>0</v>
      </c>
    </row>
    <row r="40" ht="21" customHeight="1" outlineLevel="1">
      <c r="A40" s="9" t="inlineStr">
        <is>
          <t xml:space="preserve">Fernando Alonso</t>
        </is>
      </c>
      <c r="B40" s="10" t="inlineStr">
        <is>
          <t xml:space="preserve"/>
        </is>
      </c>
      <c r="C40" s="11" t="b">
        <v>0</v>
      </c>
      <c r="D40" s="11" t="b">
        <v>0</v>
      </c>
      <c r="E40" s="11" t="b">
        <v>0</v>
      </c>
      <c r="F40" s="11" t="b">
        <v>0</v>
      </c>
      <c r="G40" s="11" t="b">
        <v>0</v>
      </c>
      <c r="H40" s="11" t="b">
        <v>0</v>
      </c>
      <c r="I40" s="11" t="b">
        <v>0</v>
      </c>
      <c r="J40" s="14"/>
      <c r="K40" s="12" t="n">
        <f>N40/7</f>
        <v>0</v>
      </c>
      <c r="L40" s="10" t="n">
        <f>COUNTIF(C40,TRUE)</f>
        <v>0</v>
      </c>
      <c r="M40" s="10" t="n">
        <f>COUNTIF(D40:I40,TRUE)</f>
        <v>0</v>
      </c>
      <c r="N40" s="10" t="n">
        <f>L40+M40</f>
        <v>0</v>
      </c>
    </row>
    <row r="41" ht="21" customHeight="1" outlineLevel="1">
      <c r="A41" s="9" t="inlineStr">
        <is>
          <t xml:space="preserve">George Russell</t>
        </is>
      </c>
      <c r="B41" s="10" t="inlineStr">
        <is>
          <t xml:space="preserve"/>
        </is>
      </c>
      <c r="C41" s="11" t="b">
        <v>0</v>
      </c>
      <c r="D41" s="11" t="b">
        <v>0</v>
      </c>
      <c r="E41" s="11" t="b">
        <v>0</v>
      </c>
      <c r="F41" s="11" t="b">
        <v>0</v>
      </c>
      <c r="G41" s="11" t="b">
        <v>0</v>
      </c>
      <c r="H41" s="11" t="b">
        <v>0</v>
      </c>
      <c r="I41" s="11" t="b">
        <v>0</v>
      </c>
      <c r="J41" s="14"/>
      <c r="K41" s="12" t="n">
        <f>N41/7</f>
        <v>0</v>
      </c>
      <c r="L41" s="10" t="n">
        <f>COUNTIF(C41,TRUE)</f>
        <v>0</v>
      </c>
      <c r="M41" s="10" t="n">
        <f>COUNTIF(D41:I41,TRUE)</f>
        <v>0</v>
      </c>
      <c r="N41" s="10" t="n">
        <f>L41+M41</f>
        <v>0</v>
      </c>
    </row>
    <row r="42" ht="21" customHeight="1" outlineLevel="1">
      <c r="A42" s="9" t="inlineStr">
        <is>
          <t xml:space="preserve">Kevin Magnussen</t>
        </is>
      </c>
      <c r="B42" s="10" t="inlineStr">
        <is>
          <t xml:space="preserve"/>
        </is>
      </c>
      <c r="C42" s="11" t="b">
        <v>0</v>
      </c>
      <c r="D42" s="11" t="b">
        <v>0</v>
      </c>
      <c r="E42" s="11" t="b">
        <v>0</v>
      </c>
      <c r="F42" s="11" t="b">
        <v>0</v>
      </c>
      <c r="G42" s="11" t="b">
        <v>0</v>
      </c>
      <c r="H42" s="11" t="b">
        <v>0</v>
      </c>
      <c r="I42" s="11" t="b">
        <v>0</v>
      </c>
      <c r="J42" s="14"/>
      <c r="K42" s="12" t="n">
        <f>N42/7</f>
        <v>0</v>
      </c>
      <c r="L42" s="10" t="n">
        <f>COUNTIF(C42,TRUE)</f>
        <v>0</v>
      </c>
      <c r="M42" s="10" t="n">
        <f>COUNTIF(D42:I42,TRUE)</f>
        <v>0</v>
      </c>
      <c r="N42" s="10" t="n">
        <f>L42+M42</f>
        <v>0</v>
      </c>
    </row>
    <row r="43" ht="21" customHeight="1" outlineLevel="1">
      <c r="A43" s="9" t="inlineStr">
        <is>
          <t xml:space="preserve">Lewis Hamilton</t>
        </is>
      </c>
      <c r="B43" s="10" t="inlineStr">
        <is>
          <t xml:space="preserve"/>
        </is>
      </c>
      <c r="C43" s="11" t="b">
        <v>0</v>
      </c>
      <c r="D43" s="11" t="b">
        <v>0</v>
      </c>
      <c r="E43" s="11" t="b">
        <v>0</v>
      </c>
      <c r="F43" s="11" t="b">
        <v>0</v>
      </c>
      <c r="G43" s="11" t="b">
        <v>0</v>
      </c>
      <c r="H43" s="11" t="b">
        <v>0</v>
      </c>
      <c r="I43" s="11" t="b">
        <v>0</v>
      </c>
      <c r="J43" s="14"/>
      <c r="K43" s="12" t="n">
        <f>N43/7</f>
        <v>0</v>
      </c>
      <c r="L43" s="10" t="n">
        <f>COUNTIF(C43,TRUE)</f>
        <v>0</v>
      </c>
      <c r="M43" s="10" t="n">
        <f>COUNTIF(D43:I43,TRUE)</f>
        <v>0</v>
      </c>
      <c r="N43" s="10" t="n">
        <f>L43+M43</f>
        <v>0</v>
      </c>
    </row>
    <row r="44" ht="21" customHeight="1" outlineLevel="1">
      <c r="A44" s="9" t="inlineStr">
        <is>
          <t xml:space="preserve">Lando Norris</t>
        </is>
      </c>
      <c r="B44" s="10" t="inlineStr">
        <is>
          <t xml:space="preserve"/>
        </is>
      </c>
      <c r="C44" s="11" t="b">
        <v>0</v>
      </c>
      <c r="D44" s="11" t="b">
        <v>0</v>
      </c>
      <c r="E44" s="11" t="b">
        <v>0</v>
      </c>
      <c r="F44" s="11" t="b">
        <v>0</v>
      </c>
      <c r="G44" s="11" t="b">
        <v>0</v>
      </c>
      <c r="H44" s="11" t="b">
        <v>0</v>
      </c>
      <c r="I44" s="11" t="b">
        <v>0</v>
      </c>
      <c r="J44" s="14"/>
      <c r="K44" s="12" t="n">
        <f>N44/7</f>
        <v>0</v>
      </c>
      <c r="L44" s="10" t="n">
        <f>COUNTIF(C44,TRUE)</f>
        <v>0</v>
      </c>
      <c r="M44" s="10" t="n">
        <f>COUNTIF(D44:I44,TRUE)</f>
        <v>0</v>
      </c>
      <c r="N44" s="10" t="n">
        <f>L44+M44</f>
        <v>0</v>
      </c>
    </row>
    <row r="45" ht="21" customHeight="1" outlineLevel="1">
      <c r="A45" s="9" t="inlineStr">
        <is>
          <t xml:space="preserve">Lance Stroll</t>
        </is>
      </c>
      <c r="B45" s="10" t="inlineStr">
        <is>
          <t xml:space="preserve"/>
        </is>
      </c>
      <c r="C45" s="11" t="b">
        <v>0</v>
      </c>
      <c r="D45" s="11" t="b">
        <v>0</v>
      </c>
      <c r="E45" s="11" t="b">
        <v>0</v>
      </c>
      <c r="F45" s="11" t="b">
        <v>0</v>
      </c>
      <c r="G45" s="11" t="b">
        <v>0</v>
      </c>
      <c r="H45" s="11" t="b">
        <v>0</v>
      </c>
      <c r="I45" s="11" t="b">
        <v>0</v>
      </c>
      <c r="J45" s="14"/>
      <c r="K45" s="12" t="n">
        <f>N45/7</f>
        <v>0</v>
      </c>
      <c r="L45" s="10" t="n">
        <f>COUNTIF(C45,TRUE)</f>
        <v>0</v>
      </c>
      <c r="M45" s="10" t="n">
        <f>COUNTIF(D45:I45,TRUE)</f>
        <v>0</v>
      </c>
      <c r="N45" s="10" t="n">
        <f>L45+M45</f>
        <v>0</v>
      </c>
    </row>
    <row r="46" ht="21" customHeight="1" outlineLevel="1">
      <c r="A46" s="9" t="inlineStr">
        <is>
          <t xml:space="preserve">Logan Sargeant (RC)</t>
        </is>
      </c>
      <c r="B46" s="10" t="inlineStr">
        <is>
          <t xml:space="preserve"/>
        </is>
      </c>
      <c r="C46" s="11" t="b">
        <v>0</v>
      </c>
      <c r="D46" s="11" t="b">
        <v>0</v>
      </c>
      <c r="E46" s="11" t="b">
        <v>0</v>
      </c>
      <c r="F46" s="11" t="b">
        <v>0</v>
      </c>
      <c r="G46" s="11" t="b">
        <v>0</v>
      </c>
      <c r="H46" s="11" t="b">
        <v>0</v>
      </c>
      <c r="I46" s="11" t="b">
        <v>0</v>
      </c>
      <c r="J46" s="14"/>
      <c r="K46" s="12" t="n">
        <f>N46/7</f>
        <v>0</v>
      </c>
      <c r="L46" s="10" t="n">
        <f>COUNTIF(C46,TRUE)</f>
        <v>0</v>
      </c>
      <c r="M46" s="10" t="n">
        <f>COUNTIF(D46:I46,TRUE)</f>
        <v>0</v>
      </c>
      <c r="N46" s="10" t="n">
        <f>L46+M46</f>
        <v>0</v>
      </c>
    </row>
    <row r="47" ht="21" customHeight="1" outlineLevel="1">
      <c r="A47" s="9" t="inlineStr">
        <is>
          <t xml:space="preserve">Max Verstappen</t>
        </is>
      </c>
      <c r="B47" s="10" t="inlineStr">
        <is>
          <t xml:space="preserve"/>
        </is>
      </c>
      <c r="C47" s="11" t="b">
        <v>0</v>
      </c>
      <c r="D47" s="11" t="b">
        <v>0</v>
      </c>
      <c r="E47" s="11" t="b">
        <v>0</v>
      </c>
      <c r="F47" s="11" t="b">
        <v>0</v>
      </c>
      <c r="G47" s="11" t="b">
        <v>0</v>
      </c>
      <c r="H47" s="11" t="b">
        <v>0</v>
      </c>
      <c r="I47" s="11" t="b">
        <v>0</v>
      </c>
      <c r="J47" s="14"/>
      <c r="K47" s="12" t="n">
        <f>N47/7</f>
        <v>0</v>
      </c>
      <c r="L47" s="10" t="n">
        <f>COUNTIF(C47,TRUE)</f>
        <v>0</v>
      </c>
      <c r="M47" s="10" t="n">
        <f>COUNTIF(D47:I47,TRUE)</f>
        <v>0</v>
      </c>
      <c r="N47" s="10" t="n">
        <f>L47+M47</f>
        <v>0</v>
      </c>
    </row>
    <row r="48" ht="21" customHeight="1" outlineLevel="1">
      <c r="A48" s="9" t="inlineStr">
        <is>
          <t xml:space="preserve">Nyck de Vries (RC)</t>
        </is>
      </c>
      <c r="B48" s="10" t="inlineStr">
        <is>
          <t xml:space="preserve"/>
        </is>
      </c>
      <c r="C48" s="11" t="b">
        <v>0</v>
      </c>
      <c r="D48" s="11" t="b">
        <v>0</v>
      </c>
      <c r="E48" s="11" t="b">
        <v>0</v>
      </c>
      <c r="F48" s="11" t="b">
        <v>0</v>
      </c>
      <c r="G48" s="11" t="b">
        <v>0</v>
      </c>
      <c r="H48" s="11" t="b">
        <v>0</v>
      </c>
      <c r="I48" s="11" t="b">
        <v>0</v>
      </c>
      <c r="J48" s="14"/>
      <c r="K48" s="12" t="n">
        <f>N48/7</f>
        <v>0</v>
      </c>
      <c r="L48" s="10" t="n">
        <f>COUNTIF(C48,TRUE)</f>
        <v>0</v>
      </c>
      <c r="M48" s="10" t="n">
        <f>COUNTIF(D48:I48,TRUE)</f>
        <v>0</v>
      </c>
      <c r="N48" s="10" t="n">
        <f>L48+M48</f>
        <v>0</v>
      </c>
    </row>
    <row r="49" ht="21" customHeight="1" outlineLevel="1">
      <c r="A49" s="9" t="inlineStr">
        <is>
          <t xml:space="preserve">Nico Hülkenberg</t>
        </is>
      </c>
      <c r="B49" s="10" t="inlineStr">
        <is>
          <t xml:space="preserve"/>
        </is>
      </c>
      <c r="C49" s="11" t="b">
        <v>0</v>
      </c>
      <c r="D49" s="11" t="b">
        <v>0</v>
      </c>
      <c r="E49" s="11" t="b">
        <v>0</v>
      </c>
      <c r="F49" s="11" t="b">
        <v>0</v>
      </c>
      <c r="G49" s="11" t="b">
        <v>0</v>
      </c>
      <c r="H49" s="11" t="b">
        <v>0</v>
      </c>
      <c r="I49" s="11" t="b">
        <v>0</v>
      </c>
      <c r="J49" s="14"/>
      <c r="K49" s="12" t="n">
        <f>N49/7</f>
        <v>0</v>
      </c>
      <c r="L49" s="10" t="n">
        <f>COUNTIF(C49,TRUE)</f>
        <v>0</v>
      </c>
      <c r="M49" s="10" t="n">
        <f>COUNTIF(D49:I49,TRUE)</f>
        <v>0</v>
      </c>
      <c r="N49" s="10" t="n">
        <f>L49+M49</f>
        <v>0</v>
      </c>
    </row>
    <row r="50" ht="21" customHeight="1" outlineLevel="1">
      <c r="A50" s="9" t="inlineStr">
        <is>
          <t xml:space="preserve">Oscar Piastri (RC)</t>
        </is>
      </c>
      <c r="B50" s="10" t="inlineStr">
        <is>
          <t xml:space="preserve"/>
        </is>
      </c>
      <c r="C50" s="11" t="b">
        <v>0</v>
      </c>
      <c r="D50" s="11" t="b">
        <v>0</v>
      </c>
      <c r="E50" s="11" t="b">
        <v>0</v>
      </c>
      <c r="F50" s="11" t="b">
        <v>0</v>
      </c>
      <c r="G50" s="11" t="b">
        <v>0</v>
      </c>
      <c r="H50" s="11" t="b">
        <v>0</v>
      </c>
      <c r="I50" s="11" t="b">
        <v>0</v>
      </c>
      <c r="J50" s="14"/>
      <c r="K50" s="12" t="n">
        <f>N50/7</f>
        <v>0</v>
      </c>
      <c r="L50" s="10" t="n">
        <f>COUNTIF(C50,TRUE)</f>
        <v>0</v>
      </c>
      <c r="M50" s="10" t="n">
        <f>COUNTIF(D50:I50,TRUE)</f>
        <v>0</v>
      </c>
      <c r="N50" s="10" t="n">
        <f>L50+M50</f>
        <v>0</v>
      </c>
    </row>
    <row r="51" ht="21" customHeight="1" outlineLevel="1">
      <c r="A51" s="9" t="inlineStr">
        <is>
          <t xml:space="preserve">Pierre Gasly</t>
        </is>
      </c>
      <c r="B51" s="10" t="inlineStr">
        <is>
          <t xml:space="preserve"/>
        </is>
      </c>
      <c r="C51" s="11" t="b">
        <v>0</v>
      </c>
      <c r="D51" s="11" t="b">
        <v>0</v>
      </c>
      <c r="E51" s="11" t="b">
        <v>0</v>
      </c>
      <c r="F51" s="11" t="b">
        <v>0</v>
      </c>
      <c r="G51" s="11" t="b">
        <v>0</v>
      </c>
      <c r="H51" s="11" t="b">
        <v>0</v>
      </c>
      <c r="I51" s="11" t="b">
        <v>0</v>
      </c>
      <c r="J51" s="14"/>
      <c r="K51" s="12" t="n">
        <f>N51/7</f>
        <v>0</v>
      </c>
      <c r="L51" s="10" t="n">
        <f>COUNTIF(C51,TRUE)</f>
        <v>0</v>
      </c>
      <c r="M51" s="10" t="n">
        <f>COUNTIF(D51:I51,TRUE)</f>
        <v>0</v>
      </c>
      <c r="N51" s="10" t="n">
        <f>L51+M51</f>
        <v>0</v>
      </c>
    </row>
    <row r="52" ht="21" customHeight="1" outlineLevel="1">
      <c r="A52" s="9" t="inlineStr">
        <is>
          <t xml:space="preserve">Sergio Pérez</t>
        </is>
      </c>
      <c r="B52" s="10" t="inlineStr">
        <is>
          <t xml:space="preserve"/>
        </is>
      </c>
      <c r="C52" s="11" t="b">
        <v>0</v>
      </c>
      <c r="D52" s="11" t="b">
        <v>0</v>
      </c>
      <c r="E52" s="11" t="b">
        <v>0</v>
      </c>
      <c r="F52" s="11" t="b">
        <v>0</v>
      </c>
      <c r="G52" s="11" t="b">
        <v>0</v>
      </c>
      <c r="H52" s="11" t="b">
        <v>0</v>
      </c>
      <c r="I52" s="11" t="b">
        <v>0</v>
      </c>
      <c r="J52" s="14"/>
      <c r="K52" s="12" t="n">
        <f>N52/7</f>
        <v>0</v>
      </c>
      <c r="L52" s="10" t="n">
        <f>COUNTIF(C52,TRUE)</f>
        <v>0</v>
      </c>
      <c r="M52" s="10" t="n">
        <f>COUNTIF(D52:I52,TRUE)</f>
        <v>0</v>
      </c>
      <c r="N52" s="10" t="n">
        <f>L52+M52</f>
        <v>0</v>
      </c>
    </row>
    <row r="53" ht="21" customHeight="1" outlineLevel="1">
      <c r="A53" s="9" t="inlineStr">
        <is>
          <t xml:space="preserve">Valtteri Bottas</t>
        </is>
      </c>
      <c r="B53" s="10" t="inlineStr">
        <is>
          <t xml:space="preserve"/>
        </is>
      </c>
      <c r="C53" s="11" t="b">
        <v>0</v>
      </c>
      <c r="D53" s="11" t="b">
        <v>0</v>
      </c>
      <c r="E53" s="11" t="b">
        <v>0</v>
      </c>
      <c r="F53" s="11" t="b">
        <v>0</v>
      </c>
      <c r="G53" s="11" t="b">
        <v>0</v>
      </c>
      <c r="H53" s="11" t="b">
        <v>0</v>
      </c>
      <c r="I53" s="11" t="b">
        <v>0</v>
      </c>
      <c r="J53" s="14"/>
      <c r="K53" s="12" t="n">
        <f>N53/7</f>
        <v>0</v>
      </c>
      <c r="L53" s="10" t="n">
        <f>COUNTIF(C53,TRUE)</f>
        <v>0</v>
      </c>
      <c r="M53" s="10" t="n">
        <f>COUNTIF(D53:I53,TRUE)</f>
        <v>0</v>
      </c>
      <c r="N53" s="10" t="n">
        <f>L53+M53</f>
        <v>0</v>
      </c>
    </row>
    <row r="54" ht="21" customHeight="1" outlineLevel="1">
      <c r="A54" s="9" t="inlineStr">
        <is>
          <t xml:space="preserve">Yuki Tsunoda</t>
        </is>
      </c>
      <c r="B54" s="10" t="inlineStr">
        <is>
          <t xml:space="preserve"/>
        </is>
      </c>
      <c r="C54" s="11" t="b">
        <v>0</v>
      </c>
      <c r="D54" s="11" t="b">
        <v>0</v>
      </c>
      <c r="E54" s="11" t="b">
        <v>0</v>
      </c>
      <c r="F54" s="11" t="b">
        <v>0</v>
      </c>
      <c r="G54" s="11" t="b">
        <v>0</v>
      </c>
      <c r="H54" s="11" t="b">
        <v>0</v>
      </c>
      <c r="I54" s="11" t="b">
        <v>0</v>
      </c>
      <c r="J54" s="14"/>
      <c r="K54" s="12" t="n">
        <f>N54/7</f>
        <v>0</v>
      </c>
      <c r="L54" s="10" t="n">
        <f>COUNTIF(C54,TRUE)</f>
        <v>0</v>
      </c>
      <c r="M54" s="10" t="n">
        <f>COUNTIF(D54:I54,TRUE)</f>
        <v>0</v>
      </c>
      <c r="N54" s="10" t="n">
        <f>L54+M54</f>
        <v>0</v>
      </c>
    </row>
    <row r="55" ht="21" customHeight="1" outlineLevel="1">
      <c r="A55" s="9" t="inlineStr">
        <is>
          <t xml:space="preserve">Zhou Guanyu</t>
        </is>
      </c>
      <c r="B55" s="10" t="inlineStr">
        <is>
          <t xml:space="preserve"/>
        </is>
      </c>
      <c r="C55" s="11" t="b">
        <v>0</v>
      </c>
      <c r="D55" s="11" t="b">
        <v>0</v>
      </c>
      <c r="E55" s="11" t="b">
        <v>0</v>
      </c>
      <c r="F55" s="11" t="b">
        <v>0</v>
      </c>
      <c r="G55" s="11" t="b">
        <v>0</v>
      </c>
      <c r="H55" s="11" t="b">
        <v>0</v>
      </c>
      <c r="I55" s="11" t="b">
        <v>0</v>
      </c>
      <c r="J55" s="14"/>
      <c r="K55" s="12" t="n">
        <f>N55/7</f>
        <v>0</v>
      </c>
      <c r="L55" s="10" t="n">
        <f>COUNTIF(C55,TRUE)</f>
        <v>0</v>
      </c>
      <c r="M55" s="10" t="n">
        <f>COUNTIF(D55:I55,TRUE)</f>
        <v>0</v>
      </c>
      <c r="N55" s="10" t="n">
        <f>L55+M55</f>
        <v>0</v>
      </c>
    </row>
    <row r="56" ht="7" customHeight="1"/>
    <row r="57" ht="27" customHeight="1">
      <c r="A57" s="8" t="inlineStr">
        <is>
          <t xml:space="preserve">CONSTRUCTOR'S CREST  ·  21 cartes</t>
        </is>
      </c>
      <c r="K57" s="12" t="n">
        <f>SUM(N58:N78)/147</f>
        <v>0</v>
      </c>
    </row>
    <row r="58" ht="21" customHeight="1" outlineLevel="1">
      <c r="A58" s="9" t="inlineStr">
        <is>
          <t xml:space="preserve">BWT Alpine F1 Team</t>
        </is>
      </c>
      <c r="B58" s="10" t="inlineStr">
        <is>
          <t xml:space="preserve">/199</t>
        </is>
      </c>
      <c r="C58" s="11" t="b">
        <v>0</v>
      </c>
      <c r="D58" s="11" t="b">
        <v>0</v>
      </c>
      <c r="E58" s="11" t="b">
        <v>0</v>
      </c>
      <c r="F58" s="11" t="b">
        <v>0</v>
      </c>
      <c r="G58" s="11" t="b">
        <v>0</v>
      </c>
      <c r="H58" s="11" t="b">
        <v>0</v>
      </c>
      <c r="I58" s="11" t="b">
        <v>0</v>
      </c>
      <c r="J58" s="14"/>
      <c r="K58" s="12" t="n">
        <f>N58/7</f>
        <v>0</v>
      </c>
      <c r="L58" s="10" t="n">
        <f>COUNTIF(C58,TRUE)</f>
        <v>0</v>
      </c>
      <c r="M58" s="10" t="n">
        <f>COUNTIF(D58:I58,TRUE)</f>
        <v>0</v>
      </c>
      <c r="N58" s="10" t="n">
        <f>L58+M58</f>
        <v>0</v>
      </c>
    </row>
    <row r="59" ht="21" customHeight="1" outlineLevel="1">
      <c r="A59" s="9" t="inlineStr">
        <is>
          <t xml:space="preserve">Aston Martin Aramco Cognizant Formula One Team</t>
        </is>
      </c>
      <c r="B59" s="10" t="inlineStr">
        <is>
          <t xml:space="preserve">/199</t>
        </is>
      </c>
      <c r="C59" s="11" t="b">
        <v>0</v>
      </c>
      <c r="D59" s="11" t="b">
        <v>0</v>
      </c>
      <c r="E59" s="11" t="b">
        <v>0</v>
      </c>
      <c r="F59" s="11" t="b">
        <v>0</v>
      </c>
      <c r="G59" s="11" t="b">
        <v>0</v>
      </c>
      <c r="H59" s="11" t="b">
        <v>0</v>
      </c>
      <c r="I59" s="11" t="b">
        <v>0</v>
      </c>
      <c r="J59" s="14"/>
      <c r="K59" s="12" t="n">
        <f>N59/7</f>
        <v>0</v>
      </c>
      <c r="L59" s="10" t="n">
        <f>COUNTIF(C59,TRUE)</f>
        <v>0</v>
      </c>
      <c r="M59" s="10" t="n">
        <f>COUNTIF(D59:I59,TRUE)</f>
        <v>0</v>
      </c>
      <c r="N59" s="10" t="n">
        <f>L59+M59</f>
        <v>0</v>
      </c>
    </row>
    <row r="60" ht="21" customHeight="1" outlineLevel="1">
      <c r="A60" s="9" t="inlineStr">
        <is>
          <t xml:space="preserve">Alfa Romeo F1 Team KICK</t>
        </is>
      </c>
      <c r="B60" s="10" t="inlineStr">
        <is>
          <t xml:space="preserve">/199</t>
        </is>
      </c>
      <c r="C60" s="11" t="b">
        <v>0</v>
      </c>
      <c r="D60" s="11" t="b">
        <v>0</v>
      </c>
      <c r="E60" s="11" t="b">
        <v>0</v>
      </c>
      <c r="F60" s="11" t="b">
        <v>0</v>
      </c>
      <c r="G60" s="11" t="b">
        <v>0</v>
      </c>
      <c r="H60" s="11" t="b">
        <v>0</v>
      </c>
      <c r="I60" s="11" t="b">
        <v>0</v>
      </c>
      <c r="J60" s="14"/>
      <c r="K60" s="12" t="n">
        <f>N60/7</f>
        <v>0</v>
      </c>
      <c r="L60" s="10" t="n">
        <f>COUNTIF(C60,TRUE)</f>
        <v>0</v>
      </c>
      <c r="M60" s="10" t="n">
        <f>COUNTIF(D60:I60,TRUE)</f>
        <v>0</v>
      </c>
      <c r="N60" s="10" t="n">
        <f>L60+M60</f>
        <v>0</v>
      </c>
    </row>
    <row r="61" ht="21" customHeight="1" outlineLevel="1">
      <c r="A61" s="9" t="inlineStr">
        <is>
          <t xml:space="preserve">Scuderia AlphaTauri</t>
        </is>
      </c>
      <c r="B61" s="10" t="inlineStr">
        <is>
          <t xml:space="preserve">/199</t>
        </is>
      </c>
      <c r="C61" s="11" t="b">
        <v>0</v>
      </c>
      <c r="D61" s="11" t="b">
        <v>0</v>
      </c>
      <c r="E61" s="11" t="b">
        <v>0</v>
      </c>
      <c r="F61" s="11" t="b">
        <v>0</v>
      </c>
      <c r="G61" s="11" t="b">
        <v>0</v>
      </c>
      <c r="H61" s="11" t="b">
        <v>0</v>
      </c>
      <c r="I61" s="11" t="b">
        <v>0</v>
      </c>
      <c r="J61" s="14"/>
      <c r="K61" s="12" t="n">
        <f>N61/7</f>
        <v>0</v>
      </c>
      <c r="L61" s="10" t="n">
        <f>COUNTIF(C61,TRUE)</f>
        <v>0</v>
      </c>
      <c r="M61" s="10" t="n">
        <f>COUNTIF(D61:I61,TRUE)</f>
        <v>0</v>
      </c>
      <c r="N61" s="10" t="n">
        <f>L61+M61</f>
        <v>0</v>
      </c>
    </row>
    <row r="62" ht="21" customHeight="1" outlineLevel="1">
      <c r="A62" s="9" t="inlineStr">
        <is>
          <t xml:space="preserve">MoneyGram Haas F1 Team</t>
        </is>
      </c>
      <c r="B62" s="10" t="inlineStr">
        <is>
          <t xml:space="preserve">/199</t>
        </is>
      </c>
      <c r="C62" s="11" t="b">
        <v>0</v>
      </c>
      <c r="D62" s="11" t="b">
        <v>0</v>
      </c>
      <c r="E62" s="11" t="b">
        <v>0</v>
      </c>
      <c r="F62" s="11" t="b">
        <v>0</v>
      </c>
      <c r="G62" s="11" t="b">
        <v>0</v>
      </c>
      <c r="H62" s="11" t="b">
        <v>0</v>
      </c>
      <c r="I62" s="11" t="b">
        <v>0</v>
      </c>
      <c r="J62" s="14"/>
      <c r="K62" s="12" t="n">
        <f>N62/7</f>
        <v>0</v>
      </c>
      <c r="L62" s="10" t="n">
        <f>COUNTIF(C62,TRUE)</f>
        <v>0</v>
      </c>
      <c r="M62" s="10" t="n">
        <f>COUNTIF(D62:I62,TRUE)</f>
        <v>0</v>
      </c>
      <c r="N62" s="10" t="n">
        <f>L62+M62</f>
        <v>0</v>
      </c>
    </row>
    <row r="63" ht="21" customHeight="1" outlineLevel="1">
      <c r="A63" s="9" t="inlineStr">
        <is>
          <t xml:space="preserve">Mercedes-AMG Petronas Formula One Team</t>
        </is>
      </c>
      <c r="B63" s="10" t="inlineStr">
        <is>
          <t xml:space="preserve">/199</t>
        </is>
      </c>
      <c r="C63" s="11" t="b">
        <v>0</v>
      </c>
      <c r="D63" s="11" t="b">
        <v>0</v>
      </c>
      <c r="E63" s="11" t="b">
        <v>0</v>
      </c>
      <c r="F63" s="11" t="b">
        <v>0</v>
      </c>
      <c r="G63" s="11" t="b">
        <v>0</v>
      </c>
      <c r="H63" s="11" t="b">
        <v>0</v>
      </c>
      <c r="I63" s="11" t="b">
        <v>0</v>
      </c>
      <c r="J63" s="14"/>
      <c r="K63" s="12" t="n">
        <f>N63/7</f>
        <v>0</v>
      </c>
      <c r="L63" s="10" t="n">
        <f>COUNTIF(C63,TRUE)</f>
        <v>0</v>
      </c>
      <c r="M63" s="10" t="n">
        <f>COUNTIF(D63:I63,TRUE)</f>
        <v>0</v>
      </c>
      <c r="N63" s="10" t="n">
        <f>L63+M63</f>
        <v>0</v>
      </c>
    </row>
    <row r="64" ht="21" customHeight="1" outlineLevel="1">
      <c r="A64" s="9" t="inlineStr">
        <is>
          <t xml:space="preserve">McLaren F1 Team</t>
        </is>
      </c>
      <c r="B64" s="10" t="inlineStr">
        <is>
          <t xml:space="preserve">/199</t>
        </is>
      </c>
      <c r="C64" s="11" t="b">
        <v>0</v>
      </c>
      <c r="D64" s="11" t="b">
        <v>0</v>
      </c>
      <c r="E64" s="11" t="b">
        <v>0</v>
      </c>
      <c r="F64" s="11" t="b">
        <v>0</v>
      </c>
      <c r="G64" s="11" t="b">
        <v>0</v>
      </c>
      <c r="H64" s="11" t="b">
        <v>0</v>
      </c>
      <c r="I64" s="11" t="b">
        <v>0</v>
      </c>
      <c r="J64" s="14"/>
      <c r="K64" s="12" t="n">
        <f>N64/7</f>
        <v>0</v>
      </c>
      <c r="L64" s="10" t="n">
        <f>COUNTIF(C64,TRUE)</f>
        <v>0</v>
      </c>
      <c r="M64" s="10" t="n">
        <f>COUNTIF(D64:I64,TRUE)</f>
        <v>0</v>
      </c>
      <c r="N64" s="10" t="n">
        <f>L64+M64</f>
        <v>0</v>
      </c>
    </row>
    <row r="65" ht="21" customHeight="1" outlineLevel="1">
      <c r="A65" s="9" t="inlineStr">
        <is>
          <t xml:space="preserve">Oracle Red Bull Racing</t>
        </is>
      </c>
      <c r="B65" s="10" t="inlineStr">
        <is>
          <t xml:space="preserve">/199</t>
        </is>
      </c>
      <c r="C65" s="11" t="b">
        <v>0</v>
      </c>
      <c r="D65" s="11" t="b">
        <v>0</v>
      </c>
      <c r="E65" s="11" t="b">
        <v>0</v>
      </c>
      <c r="F65" s="11" t="b">
        <v>0</v>
      </c>
      <c r="G65" s="11" t="b">
        <v>0</v>
      </c>
      <c r="H65" s="11" t="b">
        <v>0</v>
      </c>
      <c r="I65" s="11" t="b">
        <v>0</v>
      </c>
      <c r="J65" s="14"/>
      <c r="K65" s="12" t="n">
        <f>N65/7</f>
        <v>0</v>
      </c>
      <c r="L65" s="10" t="n">
        <f>COUNTIF(C65,TRUE)</f>
        <v>0</v>
      </c>
      <c r="M65" s="10" t="n">
        <f>COUNTIF(D65:I65,TRUE)</f>
        <v>0</v>
      </c>
      <c r="N65" s="10" t="n">
        <f>L65+M65</f>
        <v>0</v>
      </c>
    </row>
    <row r="66" ht="21" customHeight="1" outlineLevel="1">
      <c r="A66" s="9" t="inlineStr">
        <is>
          <t xml:space="preserve">Scuderia Ferrari</t>
        </is>
      </c>
      <c r="B66" s="10" t="inlineStr">
        <is>
          <t xml:space="preserve">/199</t>
        </is>
      </c>
      <c r="C66" s="11" t="b">
        <v>0</v>
      </c>
      <c r="D66" s="11" t="b">
        <v>0</v>
      </c>
      <c r="E66" s="11" t="b">
        <v>0</v>
      </c>
      <c r="F66" s="11" t="b">
        <v>0</v>
      </c>
      <c r="G66" s="11" t="b">
        <v>0</v>
      </c>
      <c r="H66" s="11" t="b">
        <v>0</v>
      </c>
      <c r="I66" s="11" t="b">
        <v>0</v>
      </c>
      <c r="J66" s="14"/>
      <c r="K66" s="12" t="n">
        <f>N66/7</f>
        <v>0</v>
      </c>
      <c r="L66" s="10" t="n">
        <f>COUNTIF(C66,TRUE)</f>
        <v>0</v>
      </c>
      <c r="M66" s="10" t="n">
        <f>COUNTIF(D66:I66,TRUE)</f>
        <v>0</v>
      </c>
      <c r="N66" s="10" t="n">
        <f>L66+M66</f>
        <v>0</v>
      </c>
    </row>
    <row r="67" ht="21" customHeight="1" outlineLevel="1">
      <c r="A67" s="9" t="inlineStr">
        <is>
          <t xml:space="preserve">Williams Racing</t>
        </is>
      </c>
      <c r="B67" s="10" t="inlineStr">
        <is>
          <t xml:space="preserve">/199</t>
        </is>
      </c>
      <c r="C67" s="11" t="b">
        <v>0</v>
      </c>
      <c r="D67" s="11" t="b">
        <v>0</v>
      </c>
      <c r="E67" s="11" t="b">
        <v>0</v>
      </c>
      <c r="F67" s="11" t="b">
        <v>0</v>
      </c>
      <c r="G67" s="11" t="b">
        <v>0</v>
      </c>
      <c r="H67" s="11" t="b">
        <v>0</v>
      </c>
      <c r="I67" s="11" t="b">
        <v>0</v>
      </c>
      <c r="J67" s="14"/>
      <c r="K67" s="12" t="n">
        <f>N67/7</f>
        <v>0</v>
      </c>
      <c r="L67" s="10" t="n">
        <f>COUNTIF(C67,TRUE)</f>
        <v>0</v>
      </c>
      <c r="M67" s="10" t="n">
        <f>COUNTIF(D67:I67,TRUE)</f>
        <v>0</v>
      </c>
      <c r="N67" s="10" t="n">
        <f>L67+M67</f>
        <v>0</v>
      </c>
    </row>
    <row r="68" ht="21" customHeight="1" outlineLevel="1">
      <c r="A68" s="9" t="inlineStr">
        <is>
          <t xml:space="preserve">Art Grand Prix</t>
        </is>
      </c>
      <c r="B68" s="10" t="inlineStr">
        <is>
          <t xml:space="preserve">/199</t>
        </is>
      </c>
      <c r="C68" s="11" t="b">
        <v>0</v>
      </c>
      <c r="D68" s="11" t="b">
        <v>0</v>
      </c>
      <c r="E68" s="11" t="b">
        <v>0</v>
      </c>
      <c r="F68" s="11" t="b">
        <v>0</v>
      </c>
      <c r="G68" s="11" t="b">
        <v>0</v>
      </c>
      <c r="H68" s="11" t="b">
        <v>0</v>
      </c>
      <c r="I68" s="11" t="b">
        <v>0</v>
      </c>
      <c r="J68" s="14"/>
      <c r="K68" s="12" t="n">
        <f>N68/7</f>
        <v>0</v>
      </c>
      <c r="L68" s="10" t="n">
        <f>COUNTIF(C68,TRUE)</f>
        <v>0</v>
      </c>
      <c r="M68" s="10" t="n">
        <f>COUNTIF(D68:I68,TRUE)</f>
        <v>0</v>
      </c>
      <c r="N68" s="10" t="n">
        <f>L68+M68</f>
        <v>0</v>
      </c>
    </row>
    <row r="69" ht="21" customHeight="1" outlineLevel="1">
      <c r="A69" s="9" t="inlineStr">
        <is>
          <t xml:space="preserve">Campos Racing</t>
        </is>
      </c>
      <c r="B69" s="10" t="inlineStr">
        <is>
          <t xml:space="preserve">/199</t>
        </is>
      </c>
      <c r="C69" s="11" t="b">
        <v>0</v>
      </c>
      <c r="D69" s="11" t="b">
        <v>0</v>
      </c>
      <c r="E69" s="11" t="b">
        <v>0</v>
      </c>
      <c r="F69" s="11" t="b">
        <v>0</v>
      </c>
      <c r="G69" s="11" t="b">
        <v>0</v>
      </c>
      <c r="H69" s="11" t="b">
        <v>0</v>
      </c>
      <c r="I69" s="11" t="b">
        <v>0</v>
      </c>
      <c r="J69" s="14"/>
      <c r="K69" s="12" t="n">
        <f>N69/7</f>
        <v>0</v>
      </c>
      <c r="L69" s="10" t="n">
        <f>COUNTIF(C69,TRUE)</f>
        <v>0</v>
      </c>
      <c r="M69" s="10" t="n">
        <f>COUNTIF(D69:I69,TRUE)</f>
        <v>0</v>
      </c>
      <c r="N69" s="10" t="n">
        <f>L69+M69</f>
        <v>0</v>
      </c>
    </row>
    <row r="70" ht="21" customHeight="1" outlineLevel="1">
      <c r="A70" s="9" t="inlineStr">
        <is>
          <t xml:space="preserve">Dams</t>
        </is>
      </c>
      <c r="B70" s="10" t="inlineStr">
        <is>
          <t xml:space="preserve">/199</t>
        </is>
      </c>
      <c r="C70" s="11" t="b">
        <v>0</v>
      </c>
      <c r="D70" s="11" t="b">
        <v>0</v>
      </c>
      <c r="E70" s="11" t="b">
        <v>0</v>
      </c>
      <c r="F70" s="11" t="b">
        <v>0</v>
      </c>
      <c r="G70" s="11" t="b">
        <v>0</v>
      </c>
      <c r="H70" s="11" t="b">
        <v>0</v>
      </c>
      <c r="I70" s="11" t="b">
        <v>0</v>
      </c>
      <c r="J70" s="14"/>
      <c r="K70" s="12" t="n">
        <f>N70/7</f>
        <v>0</v>
      </c>
      <c r="L70" s="10" t="n">
        <f>COUNTIF(C70,TRUE)</f>
        <v>0</v>
      </c>
      <c r="M70" s="10" t="n">
        <f>COUNTIF(D70:I70,TRUE)</f>
        <v>0</v>
      </c>
      <c r="N70" s="10" t="n">
        <f>L70+M70</f>
        <v>0</v>
      </c>
    </row>
    <row r="71" ht="21" customHeight="1" outlineLevel="1">
      <c r="A71" s="9" t="inlineStr">
        <is>
          <t xml:space="preserve">Hitech Pulse-Eight</t>
        </is>
      </c>
      <c r="B71" s="10" t="inlineStr">
        <is>
          <t xml:space="preserve">/199</t>
        </is>
      </c>
      <c r="C71" s="11" t="b">
        <v>0</v>
      </c>
      <c r="D71" s="11" t="b">
        <v>0</v>
      </c>
      <c r="E71" s="11" t="b">
        <v>0</v>
      </c>
      <c r="F71" s="11" t="b">
        <v>0</v>
      </c>
      <c r="G71" s="11" t="b">
        <v>0</v>
      </c>
      <c r="H71" s="11" t="b">
        <v>0</v>
      </c>
      <c r="I71" s="11" t="b">
        <v>0</v>
      </c>
      <c r="J71" s="14"/>
      <c r="K71" s="12" t="n">
        <f>N71/7</f>
        <v>0</v>
      </c>
      <c r="L71" s="10" t="n">
        <f>COUNTIF(C71,TRUE)</f>
        <v>0</v>
      </c>
      <c r="M71" s="10" t="n">
        <f>COUNTIF(D71:I71,TRUE)</f>
        <v>0</v>
      </c>
      <c r="N71" s="10" t="n">
        <f>L71+M71</f>
        <v>0</v>
      </c>
    </row>
    <row r="72" ht="21" customHeight="1" outlineLevel="1">
      <c r="A72" s="9" t="inlineStr">
        <is>
          <t xml:space="preserve">MP Motorsport</t>
        </is>
      </c>
      <c r="B72" s="10" t="inlineStr">
        <is>
          <t xml:space="preserve">/199</t>
        </is>
      </c>
      <c r="C72" s="11" t="b">
        <v>0</v>
      </c>
      <c r="D72" s="11" t="b">
        <v>0</v>
      </c>
      <c r="E72" s="11" t="b">
        <v>0</v>
      </c>
      <c r="F72" s="11" t="b">
        <v>0</v>
      </c>
      <c r="G72" s="11" t="b">
        <v>0</v>
      </c>
      <c r="H72" s="11" t="b">
        <v>0</v>
      </c>
      <c r="I72" s="11" t="b">
        <v>0</v>
      </c>
      <c r="J72" s="14"/>
      <c r="K72" s="12" t="n">
        <f>N72/7</f>
        <v>0</v>
      </c>
      <c r="L72" s="10" t="n">
        <f>COUNTIF(C72,TRUE)</f>
        <v>0</v>
      </c>
      <c r="M72" s="10" t="n">
        <f>COUNTIF(D72:I72,TRUE)</f>
        <v>0</v>
      </c>
      <c r="N72" s="10" t="n">
        <f>L72+M72</f>
        <v>0</v>
      </c>
    </row>
    <row r="73" ht="21" customHeight="1" outlineLevel="1">
      <c r="A73" s="9" t="inlineStr">
        <is>
          <t xml:space="preserve">PHM Racing by Charouz</t>
        </is>
      </c>
      <c r="B73" s="10" t="inlineStr">
        <is>
          <t xml:space="preserve">/199</t>
        </is>
      </c>
      <c r="C73" s="11" t="b">
        <v>0</v>
      </c>
      <c r="D73" s="11" t="b">
        <v>0</v>
      </c>
      <c r="E73" s="11" t="b">
        <v>0</v>
      </c>
      <c r="F73" s="11" t="b">
        <v>0</v>
      </c>
      <c r="G73" s="11" t="b">
        <v>0</v>
      </c>
      <c r="H73" s="11" t="b">
        <v>0</v>
      </c>
      <c r="I73" s="11" t="b">
        <v>0</v>
      </c>
      <c r="J73" s="14"/>
      <c r="K73" s="12" t="n">
        <f>N73/7</f>
        <v>0</v>
      </c>
      <c r="L73" s="10" t="n">
        <f>COUNTIF(C73,TRUE)</f>
        <v>0</v>
      </c>
      <c r="M73" s="10" t="n">
        <f>COUNTIF(D73:I73,TRUE)</f>
        <v>0</v>
      </c>
      <c r="N73" s="10" t="n">
        <f>L73+M73</f>
        <v>0</v>
      </c>
    </row>
    <row r="74" ht="21" customHeight="1" outlineLevel="1">
      <c r="A74" s="9" t="inlineStr">
        <is>
          <t xml:space="preserve">Prema Racing</t>
        </is>
      </c>
      <c r="B74" s="10" t="inlineStr">
        <is>
          <t xml:space="preserve">/199</t>
        </is>
      </c>
      <c r="C74" s="11" t="b">
        <v>0</v>
      </c>
      <c r="D74" s="11" t="b">
        <v>0</v>
      </c>
      <c r="E74" s="11" t="b">
        <v>0</v>
      </c>
      <c r="F74" s="11" t="b">
        <v>0</v>
      </c>
      <c r="G74" s="11" t="b">
        <v>0</v>
      </c>
      <c r="H74" s="11" t="b">
        <v>0</v>
      </c>
      <c r="I74" s="11" t="b">
        <v>0</v>
      </c>
      <c r="J74" s="14"/>
      <c r="K74" s="12" t="n">
        <f>N74/7</f>
        <v>0</v>
      </c>
      <c r="L74" s="10" t="n">
        <f>COUNTIF(C74,TRUE)</f>
        <v>0</v>
      </c>
      <c r="M74" s="10" t="n">
        <f>COUNTIF(D74:I74,TRUE)</f>
        <v>0</v>
      </c>
      <c r="N74" s="10" t="n">
        <f>L74+M74</f>
        <v>0</v>
      </c>
    </row>
    <row r="75" ht="21" customHeight="1" outlineLevel="1">
      <c r="A75" s="9" t="inlineStr">
        <is>
          <t xml:space="preserve">Rodin Carlin</t>
        </is>
      </c>
      <c r="B75" s="10" t="inlineStr">
        <is>
          <t xml:space="preserve">/199</t>
        </is>
      </c>
      <c r="C75" s="11" t="b">
        <v>0</v>
      </c>
      <c r="D75" s="11" t="b">
        <v>0</v>
      </c>
      <c r="E75" s="11" t="b">
        <v>0</v>
      </c>
      <c r="F75" s="11" t="b">
        <v>0</v>
      </c>
      <c r="G75" s="11" t="b">
        <v>0</v>
      </c>
      <c r="H75" s="11" t="b">
        <v>0</v>
      </c>
      <c r="I75" s="11" t="b">
        <v>0</v>
      </c>
      <c r="J75" s="14"/>
      <c r="K75" s="12" t="n">
        <f>N75/7</f>
        <v>0</v>
      </c>
      <c r="L75" s="10" t="n">
        <f>COUNTIF(C75,TRUE)</f>
        <v>0</v>
      </c>
      <c r="M75" s="10" t="n">
        <f>COUNTIF(D75:I75,TRUE)</f>
        <v>0</v>
      </c>
      <c r="N75" s="10" t="n">
        <f>L75+M75</f>
        <v>0</v>
      </c>
    </row>
    <row r="76" ht="21" customHeight="1" outlineLevel="1">
      <c r="A76" s="9" t="inlineStr">
        <is>
          <t xml:space="preserve">Trident</t>
        </is>
      </c>
      <c r="B76" s="10" t="inlineStr">
        <is>
          <t xml:space="preserve">/199</t>
        </is>
      </c>
      <c r="C76" s="11" t="b">
        <v>0</v>
      </c>
      <c r="D76" s="11" t="b">
        <v>0</v>
      </c>
      <c r="E76" s="11" t="b">
        <v>0</v>
      </c>
      <c r="F76" s="11" t="b">
        <v>0</v>
      </c>
      <c r="G76" s="11" t="b">
        <v>0</v>
      </c>
      <c r="H76" s="11" t="b">
        <v>0</v>
      </c>
      <c r="I76" s="11" t="b">
        <v>0</v>
      </c>
      <c r="J76" s="14"/>
      <c r="K76" s="12" t="n">
        <f>N76/7</f>
        <v>0</v>
      </c>
      <c r="L76" s="10" t="n">
        <f>COUNTIF(C76,TRUE)</f>
        <v>0</v>
      </c>
      <c r="M76" s="10" t="n">
        <f>COUNTIF(D76:I76,TRUE)</f>
        <v>0</v>
      </c>
      <c r="N76" s="10" t="n">
        <f>L76+M76</f>
        <v>0</v>
      </c>
    </row>
    <row r="77" ht="21" customHeight="1" outlineLevel="1">
      <c r="A77" s="9" t="inlineStr">
        <is>
          <t xml:space="preserve">Van Amersfoort Racing</t>
        </is>
      </c>
      <c r="B77" s="10" t="inlineStr">
        <is>
          <t xml:space="preserve">/199</t>
        </is>
      </c>
      <c r="C77" s="11" t="b">
        <v>0</v>
      </c>
      <c r="D77" s="11" t="b">
        <v>0</v>
      </c>
      <c r="E77" s="11" t="b">
        <v>0</v>
      </c>
      <c r="F77" s="11" t="b">
        <v>0</v>
      </c>
      <c r="G77" s="11" t="b">
        <v>0</v>
      </c>
      <c r="H77" s="11" t="b">
        <v>0</v>
      </c>
      <c r="I77" s="11" t="b">
        <v>0</v>
      </c>
      <c r="J77" s="14"/>
      <c r="K77" s="12" t="n">
        <f>N77/7</f>
        <v>0</v>
      </c>
      <c r="L77" s="10" t="n">
        <f>COUNTIF(C77,TRUE)</f>
        <v>0</v>
      </c>
      <c r="M77" s="10" t="n">
        <f>COUNTIF(D77:I77,TRUE)</f>
        <v>0</v>
      </c>
      <c r="N77" s="10" t="n">
        <f>L77+M77</f>
        <v>0</v>
      </c>
    </row>
    <row r="78" ht="21" customHeight="1" outlineLevel="1">
      <c r="A78" s="9" t="inlineStr">
        <is>
          <t xml:space="preserve">Invicta Virtuosi Racing</t>
        </is>
      </c>
      <c r="B78" s="10" t="inlineStr">
        <is>
          <t xml:space="preserve">/199</t>
        </is>
      </c>
      <c r="C78" s="11" t="b">
        <v>0</v>
      </c>
      <c r="D78" s="11" t="b">
        <v>0</v>
      </c>
      <c r="E78" s="11" t="b">
        <v>0</v>
      </c>
      <c r="F78" s="11" t="b">
        <v>0</v>
      </c>
      <c r="G78" s="11" t="b">
        <v>0</v>
      </c>
      <c r="H78" s="11" t="b">
        <v>0</v>
      </c>
      <c r="I78" s="11" t="b">
        <v>0</v>
      </c>
      <c r="J78" s="14"/>
      <c r="K78" s="12" t="n">
        <f>N78/7</f>
        <v>0</v>
      </c>
      <c r="L78" s="10" t="n">
        <f>COUNTIF(C78,TRUE)</f>
        <v>0</v>
      </c>
      <c r="M78" s="10" t="n">
        <f>COUNTIF(D78:I78,TRUE)</f>
        <v>0</v>
      </c>
      <c r="N78" s="10" t="n">
        <f>L78+M78</f>
        <v>0</v>
      </c>
    </row>
    <row r="79" ht="7" customHeight="1"/>
    <row r="80" ht="27" customHeight="1">
      <c r="A80" s="8" t="inlineStr">
        <is>
          <t xml:space="preserve">F1 ARMOUR  ·  20 cartes</t>
        </is>
      </c>
      <c r="K80" s="12" t="n">
        <f>SUM(N81:N100)/60</f>
        <v>0</v>
      </c>
    </row>
    <row r="81" ht="21" customHeight="1" outlineLevel="1">
      <c r="A81" s="9" t="inlineStr">
        <is>
          <t xml:space="preserve">Alexander Albon</t>
        </is>
      </c>
      <c r="B81" s="10" t="inlineStr">
        <is>
          <t xml:space="preserve">/50</t>
        </is>
      </c>
      <c r="C81" s="11" t="b">
        <v>0</v>
      </c>
      <c r="D81" s="14"/>
      <c r="E81" s="14"/>
      <c r="F81" s="14"/>
      <c r="G81" s="11" t="b">
        <v>0</v>
      </c>
      <c r="H81" s="11" t="b">
        <v>0</v>
      </c>
      <c r="I81" s="14"/>
      <c r="J81" s="14"/>
      <c r="K81" s="12" t="n">
        <f>N81/3</f>
        <v>0</v>
      </c>
      <c r="L81" s="10" t="n">
        <f>COUNTIF(C81,TRUE)</f>
        <v>0</v>
      </c>
      <c r="M81" s="10" t="n">
        <f>COUNTIF(G81:H81,TRUE)</f>
        <v>0</v>
      </c>
      <c r="N81" s="10" t="n">
        <f>L81+M81</f>
        <v>0</v>
      </c>
    </row>
    <row r="82" ht="21" customHeight="1" outlineLevel="1">
      <c r="A82" s="9" t="inlineStr">
        <is>
          <t xml:space="preserve">Charles Leclerc</t>
        </is>
      </c>
      <c r="B82" s="10" t="inlineStr">
        <is>
          <t xml:space="preserve">/50</t>
        </is>
      </c>
      <c r="C82" s="11" t="b">
        <v>0</v>
      </c>
      <c r="D82" s="14"/>
      <c r="E82" s="14"/>
      <c r="F82" s="14"/>
      <c r="G82" s="11" t="b">
        <v>0</v>
      </c>
      <c r="H82" s="11" t="b">
        <v>0</v>
      </c>
      <c r="I82" s="14"/>
      <c r="J82" s="14"/>
      <c r="K82" s="12" t="n">
        <f>N82/3</f>
        <v>0</v>
      </c>
      <c r="L82" s="10" t="n">
        <f>COUNTIF(C82,TRUE)</f>
        <v>0</v>
      </c>
      <c r="M82" s="10" t="n">
        <f>COUNTIF(G82:H82,TRUE)</f>
        <v>0</v>
      </c>
      <c r="N82" s="10" t="n">
        <f>L82+M82</f>
        <v>0</v>
      </c>
    </row>
    <row r="83" ht="21" customHeight="1" outlineLevel="1">
      <c r="A83" s="9" t="inlineStr">
        <is>
          <t xml:space="preserve">Carlos Sainz</t>
        </is>
      </c>
      <c r="B83" s="10" t="inlineStr">
        <is>
          <t xml:space="preserve">/50</t>
        </is>
      </c>
      <c r="C83" s="11" t="b">
        <v>0</v>
      </c>
      <c r="D83" s="14"/>
      <c r="E83" s="14"/>
      <c r="F83" s="14"/>
      <c r="G83" s="11" t="b">
        <v>0</v>
      </c>
      <c r="H83" s="11" t="b">
        <v>0</v>
      </c>
      <c r="I83" s="14"/>
      <c r="J83" s="14"/>
      <c r="K83" s="12" t="n">
        <f>N83/3</f>
        <v>0</v>
      </c>
      <c r="L83" s="10" t="n">
        <f>COUNTIF(C83,TRUE)</f>
        <v>0</v>
      </c>
      <c r="M83" s="10" t="n">
        <f>COUNTIF(G83:H83,TRUE)</f>
        <v>0</v>
      </c>
      <c r="N83" s="10" t="n">
        <f>L83+M83</f>
        <v>0</v>
      </c>
    </row>
    <row r="84" ht="21" customHeight="1" outlineLevel="1">
      <c r="A84" s="9" t="inlineStr">
        <is>
          <t xml:space="preserve">Daniel Ricciardo</t>
        </is>
      </c>
      <c r="B84" s="10" t="inlineStr">
        <is>
          <t xml:space="preserve">/50</t>
        </is>
      </c>
      <c r="C84" s="11" t="b">
        <v>0</v>
      </c>
      <c r="D84" s="14"/>
      <c r="E84" s="14"/>
      <c r="F84" s="14"/>
      <c r="G84" s="11" t="b">
        <v>0</v>
      </c>
      <c r="H84" s="11" t="b">
        <v>0</v>
      </c>
      <c r="I84" s="14"/>
      <c r="J84" s="14"/>
      <c r="K84" s="12" t="n">
        <f>N84/3</f>
        <v>0</v>
      </c>
      <c r="L84" s="10" t="n">
        <f>COUNTIF(C84,TRUE)</f>
        <v>0</v>
      </c>
      <c r="M84" s="10" t="n">
        <f>COUNTIF(G84:H84,TRUE)</f>
        <v>0</v>
      </c>
      <c r="N84" s="10" t="n">
        <f>L84+M84</f>
        <v>0</v>
      </c>
    </row>
    <row r="85" ht="21" customHeight="1" outlineLevel="1">
      <c r="A85" s="9" t="inlineStr">
        <is>
          <t xml:space="preserve">Esteban Ocon</t>
        </is>
      </c>
      <c r="B85" s="10" t="inlineStr">
        <is>
          <t xml:space="preserve">/50</t>
        </is>
      </c>
      <c r="C85" s="11" t="b">
        <v>0</v>
      </c>
      <c r="D85" s="14"/>
      <c r="E85" s="14"/>
      <c r="F85" s="14"/>
      <c r="G85" s="11" t="b">
        <v>0</v>
      </c>
      <c r="H85" s="11" t="b">
        <v>0</v>
      </c>
      <c r="I85" s="14"/>
      <c r="J85" s="14"/>
      <c r="K85" s="12" t="n">
        <f>N85/3</f>
        <v>0</v>
      </c>
      <c r="L85" s="10" t="n">
        <f>COUNTIF(C85,TRUE)</f>
        <v>0</v>
      </c>
      <c r="M85" s="10" t="n">
        <f>COUNTIF(G85:H85,TRUE)</f>
        <v>0</v>
      </c>
      <c r="N85" s="10" t="n">
        <f>L85+M85</f>
        <v>0</v>
      </c>
    </row>
    <row r="86" ht="21" customHeight="1" outlineLevel="1">
      <c r="A86" s="9" t="inlineStr">
        <is>
          <t xml:space="preserve">Fernando Alonso</t>
        </is>
      </c>
      <c r="B86" s="10" t="inlineStr">
        <is>
          <t xml:space="preserve">/50</t>
        </is>
      </c>
      <c r="C86" s="11" t="b">
        <v>0</v>
      </c>
      <c r="D86" s="14"/>
      <c r="E86" s="14"/>
      <c r="F86" s="14"/>
      <c r="G86" s="11" t="b">
        <v>0</v>
      </c>
      <c r="H86" s="11" t="b">
        <v>0</v>
      </c>
      <c r="I86" s="14"/>
      <c r="J86" s="14"/>
      <c r="K86" s="12" t="n">
        <f>N86/3</f>
        <v>0</v>
      </c>
      <c r="L86" s="10" t="n">
        <f>COUNTIF(C86,TRUE)</f>
        <v>0</v>
      </c>
      <c r="M86" s="10" t="n">
        <f>COUNTIF(G86:H86,TRUE)</f>
        <v>0</v>
      </c>
      <c r="N86" s="10" t="n">
        <f>L86+M86</f>
        <v>0</v>
      </c>
    </row>
    <row r="87" ht="21" customHeight="1" outlineLevel="1">
      <c r="A87" s="9" t="inlineStr">
        <is>
          <t xml:space="preserve">George Russell</t>
        </is>
      </c>
      <c r="B87" s="10" t="inlineStr">
        <is>
          <t xml:space="preserve">/50</t>
        </is>
      </c>
      <c r="C87" s="11" t="b">
        <v>0</v>
      </c>
      <c r="D87" s="14"/>
      <c r="E87" s="14"/>
      <c r="F87" s="14"/>
      <c r="G87" s="11" t="b">
        <v>0</v>
      </c>
      <c r="H87" s="11" t="b">
        <v>0</v>
      </c>
      <c r="I87" s="14"/>
      <c r="J87" s="14"/>
      <c r="K87" s="12" t="n">
        <f>N87/3</f>
        <v>0</v>
      </c>
      <c r="L87" s="10" t="n">
        <f>COUNTIF(C87,TRUE)</f>
        <v>0</v>
      </c>
      <c r="M87" s="10" t="n">
        <f>COUNTIF(G87:H87,TRUE)</f>
        <v>0</v>
      </c>
      <c r="N87" s="10" t="n">
        <f>L87+M87</f>
        <v>0</v>
      </c>
    </row>
    <row r="88" ht="21" customHeight="1" outlineLevel="1">
      <c r="A88" s="9" t="inlineStr">
        <is>
          <t xml:space="preserve">Kevin Magnussen</t>
        </is>
      </c>
      <c r="B88" s="10" t="inlineStr">
        <is>
          <t xml:space="preserve">/50</t>
        </is>
      </c>
      <c r="C88" s="11" t="b">
        <v>0</v>
      </c>
      <c r="D88" s="14"/>
      <c r="E88" s="14"/>
      <c r="F88" s="14"/>
      <c r="G88" s="11" t="b">
        <v>0</v>
      </c>
      <c r="H88" s="11" t="b">
        <v>0</v>
      </c>
      <c r="I88" s="14"/>
      <c r="J88" s="14"/>
      <c r="K88" s="12" t="n">
        <f>N88/3</f>
        <v>0</v>
      </c>
      <c r="L88" s="10" t="n">
        <f>COUNTIF(C88,TRUE)</f>
        <v>0</v>
      </c>
      <c r="M88" s="10" t="n">
        <f>COUNTIF(G88:H88,TRUE)</f>
        <v>0</v>
      </c>
      <c r="N88" s="10" t="n">
        <f>L88+M88</f>
        <v>0</v>
      </c>
    </row>
    <row r="89" ht="21" customHeight="1" outlineLevel="1">
      <c r="A89" s="9" t="inlineStr">
        <is>
          <t xml:space="preserve">Lewis Hamilton</t>
        </is>
      </c>
      <c r="B89" s="10" t="inlineStr">
        <is>
          <t xml:space="preserve">/50</t>
        </is>
      </c>
      <c r="C89" s="11" t="b">
        <v>0</v>
      </c>
      <c r="D89" s="14"/>
      <c r="E89" s="14"/>
      <c r="F89" s="14"/>
      <c r="G89" s="11" t="b">
        <v>0</v>
      </c>
      <c r="H89" s="11" t="b">
        <v>0</v>
      </c>
      <c r="I89" s="14"/>
      <c r="J89" s="14"/>
      <c r="K89" s="12" t="n">
        <f>N89/3</f>
        <v>0</v>
      </c>
      <c r="L89" s="10" t="n">
        <f>COUNTIF(C89,TRUE)</f>
        <v>0</v>
      </c>
      <c r="M89" s="10" t="n">
        <f>COUNTIF(G89:H89,TRUE)</f>
        <v>0</v>
      </c>
      <c r="N89" s="10" t="n">
        <f>L89+M89</f>
        <v>0</v>
      </c>
    </row>
    <row r="90" ht="21" customHeight="1" outlineLevel="1">
      <c r="A90" s="9" t="inlineStr">
        <is>
          <t xml:space="preserve">Lando Norris</t>
        </is>
      </c>
      <c r="B90" s="10" t="inlineStr">
        <is>
          <t xml:space="preserve">/50</t>
        </is>
      </c>
      <c r="C90" s="11" t="b">
        <v>0</v>
      </c>
      <c r="D90" s="14"/>
      <c r="E90" s="14"/>
      <c r="F90" s="14"/>
      <c r="G90" s="11" t="b">
        <v>0</v>
      </c>
      <c r="H90" s="11" t="b">
        <v>0</v>
      </c>
      <c r="I90" s="14"/>
      <c r="J90" s="14"/>
      <c r="K90" s="12" t="n">
        <f>N90/3</f>
        <v>0</v>
      </c>
      <c r="L90" s="10" t="n">
        <f>COUNTIF(C90,TRUE)</f>
        <v>0</v>
      </c>
      <c r="M90" s="10" t="n">
        <f>COUNTIF(G90:H90,TRUE)</f>
        <v>0</v>
      </c>
      <c r="N90" s="10" t="n">
        <f>L90+M90</f>
        <v>0</v>
      </c>
    </row>
    <row r="91" ht="21" customHeight="1" outlineLevel="1">
      <c r="A91" s="9" t="inlineStr">
        <is>
          <t xml:space="preserve">Lance Stroll</t>
        </is>
      </c>
      <c r="B91" s="10" t="inlineStr">
        <is>
          <t xml:space="preserve">/50</t>
        </is>
      </c>
      <c r="C91" s="11" t="b">
        <v>0</v>
      </c>
      <c r="D91" s="14"/>
      <c r="E91" s="14"/>
      <c r="F91" s="14"/>
      <c r="G91" s="11" t="b">
        <v>0</v>
      </c>
      <c r="H91" s="11" t="b">
        <v>0</v>
      </c>
      <c r="I91" s="14"/>
      <c r="J91" s="14"/>
      <c r="K91" s="12" t="n">
        <f>N91/3</f>
        <v>0</v>
      </c>
      <c r="L91" s="10" t="n">
        <f>COUNTIF(C91,TRUE)</f>
        <v>0</v>
      </c>
      <c r="M91" s="10" t="n">
        <f>COUNTIF(G91:H91,TRUE)</f>
        <v>0</v>
      </c>
      <c r="N91" s="10" t="n">
        <f>L91+M91</f>
        <v>0</v>
      </c>
    </row>
    <row r="92" ht="21" customHeight="1" outlineLevel="1">
      <c r="A92" s="9" t="inlineStr">
        <is>
          <t xml:space="preserve">Logan Sargeant (RC)</t>
        </is>
      </c>
      <c r="B92" s="10" t="inlineStr">
        <is>
          <t xml:space="preserve">/50</t>
        </is>
      </c>
      <c r="C92" s="11" t="b">
        <v>0</v>
      </c>
      <c r="D92" s="14"/>
      <c r="E92" s="14"/>
      <c r="F92" s="14"/>
      <c r="G92" s="11" t="b">
        <v>0</v>
      </c>
      <c r="H92" s="11" t="b">
        <v>0</v>
      </c>
      <c r="I92" s="14"/>
      <c r="J92" s="14"/>
      <c r="K92" s="12" t="n">
        <f>N92/3</f>
        <v>0</v>
      </c>
      <c r="L92" s="10" t="n">
        <f>COUNTIF(C92,TRUE)</f>
        <v>0</v>
      </c>
      <c r="M92" s="10" t="n">
        <f>COUNTIF(G92:H92,TRUE)</f>
        <v>0</v>
      </c>
      <c r="N92" s="10" t="n">
        <f>L92+M92</f>
        <v>0</v>
      </c>
    </row>
    <row r="93" ht="21" customHeight="1" outlineLevel="1">
      <c r="A93" s="9" t="inlineStr">
        <is>
          <t xml:space="preserve">Max Verstappen</t>
        </is>
      </c>
      <c r="B93" s="10" t="inlineStr">
        <is>
          <t xml:space="preserve">/50</t>
        </is>
      </c>
      <c r="C93" s="11" t="b">
        <v>0</v>
      </c>
      <c r="D93" s="14"/>
      <c r="E93" s="14"/>
      <c r="F93" s="14"/>
      <c r="G93" s="11" t="b">
        <v>0</v>
      </c>
      <c r="H93" s="11" t="b">
        <v>0</v>
      </c>
      <c r="I93" s="14"/>
      <c r="J93" s="14"/>
      <c r="K93" s="12" t="n">
        <f>N93/3</f>
        <v>0</v>
      </c>
      <c r="L93" s="10" t="n">
        <f>COUNTIF(C93,TRUE)</f>
        <v>0</v>
      </c>
      <c r="M93" s="10" t="n">
        <f>COUNTIF(G93:H93,TRUE)</f>
        <v>0</v>
      </c>
      <c r="N93" s="10" t="n">
        <f>L93+M93</f>
        <v>0</v>
      </c>
    </row>
    <row r="94" ht="21" customHeight="1" outlineLevel="1">
      <c r="A94" s="9" t="inlineStr">
        <is>
          <t xml:space="preserve">Nico Hülkenberg</t>
        </is>
      </c>
      <c r="B94" s="10" t="inlineStr">
        <is>
          <t xml:space="preserve">/50</t>
        </is>
      </c>
      <c r="C94" s="11" t="b">
        <v>0</v>
      </c>
      <c r="D94" s="14"/>
      <c r="E94" s="14"/>
      <c r="F94" s="14"/>
      <c r="G94" s="11" t="b">
        <v>0</v>
      </c>
      <c r="H94" s="11" t="b">
        <v>0</v>
      </c>
      <c r="I94" s="14"/>
      <c r="J94" s="14"/>
      <c r="K94" s="12" t="n">
        <f>N94/3</f>
        <v>0</v>
      </c>
      <c r="L94" s="10" t="n">
        <f>COUNTIF(C94,TRUE)</f>
        <v>0</v>
      </c>
      <c r="M94" s="10" t="n">
        <f>COUNTIF(G94:H94,TRUE)</f>
        <v>0</v>
      </c>
      <c r="N94" s="10" t="n">
        <f>L94+M94</f>
        <v>0</v>
      </c>
    </row>
    <row r="95" ht="21" customHeight="1" outlineLevel="1">
      <c r="A95" s="9" t="inlineStr">
        <is>
          <t xml:space="preserve">Oscar Piastri (RC)</t>
        </is>
      </c>
      <c r="B95" s="10" t="inlineStr">
        <is>
          <t xml:space="preserve">/50</t>
        </is>
      </c>
      <c r="C95" s="11" t="b">
        <v>0</v>
      </c>
      <c r="D95" s="14"/>
      <c r="E95" s="14"/>
      <c r="F95" s="14"/>
      <c r="G95" s="11" t="b">
        <v>0</v>
      </c>
      <c r="H95" s="11" t="b">
        <v>0</v>
      </c>
      <c r="I95" s="14"/>
      <c r="J95" s="14"/>
      <c r="K95" s="12" t="n">
        <f>N95/3</f>
        <v>0</v>
      </c>
      <c r="L95" s="10" t="n">
        <f>COUNTIF(C95,TRUE)</f>
        <v>0</v>
      </c>
      <c r="M95" s="10" t="n">
        <f>COUNTIF(G95:H95,TRUE)</f>
        <v>0</v>
      </c>
      <c r="N95" s="10" t="n">
        <f>L95+M95</f>
        <v>0</v>
      </c>
    </row>
    <row r="96" ht="21" customHeight="1" outlineLevel="1">
      <c r="A96" s="9" t="inlineStr">
        <is>
          <t xml:space="preserve">Pierre Gasly</t>
        </is>
      </c>
      <c r="B96" s="10" t="inlineStr">
        <is>
          <t xml:space="preserve">/50</t>
        </is>
      </c>
      <c r="C96" s="11" t="b">
        <v>0</v>
      </c>
      <c r="D96" s="14"/>
      <c r="E96" s="14"/>
      <c r="F96" s="14"/>
      <c r="G96" s="11" t="b">
        <v>0</v>
      </c>
      <c r="H96" s="11" t="b">
        <v>0</v>
      </c>
      <c r="I96" s="14"/>
      <c r="J96" s="14"/>
      <c r="K96" s="12" t="n">
        <f>N96/3</f>
        <v>0</v>
      </c>
      <c r="L96" s="10" t="n">
        <f>COUNTIF(C96,TRUE)</f>
        <v>0</v>
      </c>
      <c r="M96" s="10" t="n">
        <f>COUNTIF(G96:H96,TRUE)</f>
        <v>0</v>
      </c>
      <c r="N96" s="10" t="n">
        <f>L96+M96</f>
        <v>0</v>
      </c>
    </row>
    <row r="97" ht="21" customHeight="1" outlineLevel="1">
      <c r="A97" s="9" t="inlineStr">
        <is>
          <t xml:space="preserve">Sergio Pérez</t>
        </is>
      </c>
      <c r="B97" s="10" t="inlineStr">
        <is>
          <t xml:space="preserve">/50</t>
        </is>
      </c>
      <c r="C97" s="11" t="b">
        <v>0</v>
      </c>
      <c r="D97" s="14"/>
      <c r="E97" s="14"/>
      <c r="F97" s="14"/>
      <c r="G97" s="11" t="b">
        <v>0</v>
      </c>
      <c r="H97" s="11" t="b">
        <v>0</v>
      </c>
      <c r="I97" s="14"/>
      <c r="J97" s="14"/>
      <c r="K97" s="12" t="n">
        <f>N97/3</f>
        <v>0</v>
      </c>
      <c r="L97" s="10" t="n">
        <f>COUNTIF(C97,TRUE)</f>
        <v>0</v>
      </c>
      <c r="M97" s="10" t="n">
        <f>COUNTIF(G97:H97,TRUE)</f>
        <v>0</v>
      </c>
      <c r="N97" s="10" t="n">
        <f>L97+M97</f>
        <v>0</v>
      </c>
    </row>
    <row r="98" ht="21" customHeight="1" outlineLevel="1">
      <c r="A98" s="9" t="inlineStr">
        <is>
          <t xml:space="preserve">Valtteri Bottas</t>
        </is>
      </c>
      <c r="B98" s="10" t="inlineStr">
        <is>
          <t xml:space="preserve">/50</t>
        </is>
      </c>
      <c r="C98" s="11" t="b">
        <v>0</v>
      </c>
      <c r="D98" s="14"/>
      <c r="E98" s="14"/>
      <c r="F98" s="14"/>
      <c r="G98" s="11" t="b">
        <v>0</v>
      </c>
      <c r="H98" s="11" t="b">
        <v>0</v>
      </c>
      <c r="I98" s="14"/>
      <c r="J98" s="14"/>
      <c r="K98" s="12" t="n">
        <f>N98/3</f>
        <v>0</v>
      </c>
      <c r="L98" s="10" t="n">
        <f>COUNTIF(C98,TRUE)</f>
        <v>0</v>
      </c>
      <c r="M98" s="10" t="n">
        <f>COUNTIF(G98:H98,TRUE)</f>
        <v>0</v>
      </c>
      <c r="N98" s="10" t="n">
        <f>L98+M98</f>
        <v>0</v>
      </c>
    </row>
    <row r="99" ht="21" customHeight="1" outlineLevel="1">
      <c r="A99" s="9" t="inlineStr">
        <is>
          <t xml:space="preserve">Yuki Tsunoda</t>
        </is>
      </c>
      <c r="B99" s="10" t="inlineStr">
        <is>
          <t xml:space="preserve">/50</t>
        </is>
      </c>
      <c r="C99" s="11" t="b">
        <v>0</v>
      </c>
      <c r="D99" s="14"/>
      <c r="E99" s="14"/>
      <c r="F99" s="14"/>
      <c r="G99" s="11" t="b">
        <v>0</v>
      </c>
      <c r="H99" s="11" t="b">
        <v>0</v>
      </c>
      <c r="I99" s="14"/>
      <c r="J99" s="14"/>
      <c r="K99" s="12" t="n">
        <f>N99/3</f>
        <v>0</v>
      </c>
      <c r="L99" s="10" t="n">
        <f>COUNTIF(C99,TRUE)</f>
        <v>0</v>
      </c>
      <c r="M99" s="10" t="n">
        <f>COUNTIF(G99:H99,TRUE)</f>
        <v>0</v>
      </c>
      <c r="N99" s="10" t="n">
        <f>L99+M99</f>
        <v>0</v>
      </c>
    </row>
    <row r="100" ht="21" customHeight="1" outlineLevel="1">
      <c r="A100" s="9" t="inlineStr">
        <is>
          <t xml:space="preserve">Zhou Guanyu</t>
        </is>
      </c>
      <c r="B100" s="10" t="inlineStr">
        <is>
          <t xml:space="preserve">/50</t>
        </is>
      </c>
      <c r="C100" s="11" t="b">
        <v>0</v>
      </c>
      <c r="D100" s="14"/>
      <c r="E100" s="14"/>
      <c r="F100" s="14"/>
      <c r="G100" s="11" t="b">
        <v>0</v>
      </c>
      <c r="H100" s="11" t="b">
        <v>0</v>
      </c>
      <c r="I100" s="14"/>
      <c r="J100" s="14"/>
      <c r="K100" s="12" t="n">
        <f>N100/3</f>
        <v>0</v>
      </c>
      <c r="L100" s="10" t="n">
        <f>COUNTIF(C100,TRUE)</f>
        <v>0</v>
      </c>
      <c r="M100" s="10" t="n">
        <f>COUNTIF(G100:H100,TRUE)</f>
        <v>0</v>
      </c>
      <c r="N100" s="10" t="n">
        <f>L100+M100</f>
        <v>0</v>
      </c>
    </row>
    <row r="101" ht="7" customHeight="1"/>
    <row r="102" ht="27" customHeight="1">
      <c r="A102" s="8" t="inlineStr">
        <is>
          <t xml:space="preserve">ART DU GRAND PRIX  ·  5 cartes</t>
        </is>
      </c>
      <c r="K102" s="12" t="n">
        <f>SUM(N103:N107)/25</f>
        <v>0</v>
      </c>
    </row>
    <row r="103" ht="21" customHeight="1" outlineLevel="1">
      <c r="A103" s="9" t="inlineStr">
        <is>
          <t xml:space="preserve">Miami Grand Prix</t>
        </is>
      </c>
      <c r="B103" s="10" t="inlineStr">
        <is>
          <t xml:space="preserve"/>
        </is>
      </c>
      <c r="C103" s="11" t="b">
        <v>0</v>
      </c>
      <c r="D103" s="14"/>
      <c r="E103" s="14"/>
      <c r="F103" s="11" t="b">
        <v>0</v>
      </c>
      <c r="G103" s="11" t="b">
        <v>0</v>
      </c>
      <c r="H103" s="11" t="b">
        <v>0</v>
      </c>
      <c r="I103" s="14"/>
      <c r="J103" s="11" t="b">
        <v>0</v>
      </c>
      <c r="K103" s="12" t="n">
        <f>N103/5</f>
        <v>0</v>
      </c>
      <c r="L103" s="10" t="n">
        <f>COUNTIF(C103,TRUE)</f>
        <v>0</v>
      </c>
      <c r="M103" s="10" t="n">
        <f>COUNTIF(F103:H103,TRUE)+COUNTIF(J103,TRUE)</f>
        <v>0</v>
      </c>
      <c r="N103" s="10" t="n">
        <f>L103+M103</f>
        <v>0</v>
      </c>
    </row>
    <row r="104" ht="21" customHeight="1" outlineLevel="1">
      <c r="A104" s="9" t="inlineStr">
        <is>
          <t xml:space="preserve">Gran Premio De La Ciudad De México 2022</t>
        </is>
      </c>
      <c r="B104" s="10" t="inlineStr">
        <is>
          <t xml:space="preserve"/>
        </is>
      </c>
      <c r="C104" s="11" t="b">
        <v>0</v>
      </c>
      <c r="D104" s="14"/>
      <c r="E104" s="14"/>
      <c r="F104" s="11" t="b">
        <v>0</v>
      </c>
      <c r="G104" s="11" t="b">
        <v>0</v>
      </c>
      <c r="H104" s="11" t="b">
        <v>0</v>
      </c>
      <c r="I104" s="14"/>
      <c r="J104" s="11" t="b">
        <v>0</v>
      </c>
      <c r="K104" s="12" t="n">
        <f>N104/5</f>
        <v>0</v>
      </c>
      <c r="L104" s="10" t="n">
        <f>COUNTIF(C104,TRUE)</f>
        <v>0</v>
      </c>
      <c r="M104" s="10" t="n">
        <f>COUNTIF(F104:H104,TRUE)+COUNTIF(J104,TRUE)</f>
        <v>0</v>
      </c>
      <c r="N104" s="10" t="n">
        <f>L104+M104</f>
        <v>0</v>
      </c>
    </row>
    <row r="105" ht="21" customHeight="1" outlineLevel="1">
      <c r="A105" s="9" t="inlineStr">
        <is>
          <t xml:space="preserve">Gran Premio d'Italia 2022</t>
        </is>
      </c>
      <c r="B105" s="10" t="inlineStr">
        <is>
          <t xml:space="preserve"/>
        </is>
      </c>
      <c r="C105" s="11" t="b">
        <v>0</v>
      </c>
      <c r="D105" s="14"/>
      <c r="E105" s="14"/>
      <c r="F105" s="11" t="b">
        <v>0</v>
      </c>
      <c r="G105" s="11" t="b">
        <v>0</v>
      </c>
      <c r="H105" s="11" t="b">
        <v>0</v>
      </c>
      <c r="I105" s="14"/>
      <c r="J105" s="11" t="b">
        <v>0</v>
      </c>
      <c r="K105" s="12" t="n">
        <f>N105/5</f>
        <v>0</v>
      </c>
      <c r="L105" s="10" t="n">
        <f>COUNTIF(C105,TRUE)</f>
        <v>0</v>
      </c>
      <c r="M105" s="10" t="n">
        <f>COUNTIF(F105:H105,TRUE)+COUNTIF(J105,TRUE)</f>
        <v>0</v>
      </c>
      <c r="N105" s="10" t="n">
        <f>L105+M105</f>
        <v>0</v>
      </c>
    </row>
    <row r="106" ht="21" customHeight="1" outlineLevel="1">
      <c r="A106" s="9" t="inlineStr">
        <is>
          <t xml:space="preserve">British Grand Prix 2022</t>
        </is>
      </c>
      <c r="B106" s="10" t="inlineStr">
        <is>
          <t xml:space="preserve"/>
        </is>
      </c>
      <c r="C106" s="11" t="b">
        <v>0</v>
      </c>
      <c r="D106" s="14"/>
      <c r="E106" s="14"/>
      <c r="F106" s="11" t="b">
        <v>0</v>
      </c>
      <c r="G106" s="11" t="b">
        <v>0</v>
      </c>
      <c r="H106" s="11" t="b">
        <v>0</v>
      </c>
      <c r="I106" s="14"/>
      <c r="J106" s="11" t="b">
        <v>0</v>
      </c>
      <c r="K106" s="12" t="n">
        <f>N106/5</f>
        <v>0</v>
      </c>
      <c r="L106" s="10" t="n">
        <f>COUNTIF(C106,TRUE)</f>
        <v>0</v>
      </c>
      <c r="M106" s="10" t="n">
        <f>COUNTIF(F106:H106,TRUE)+COUNTIF(J106,TRUE)</f>
        <v>0</v>
      </c>
      <c r="N106" s="10" t="n">
        <f>L106+M106</f>
        <v>0</v>
      </c>
    </row>
    <row r="107" ht="21" customHeight="1" outlineLevel="1">
      <c r="A107" s="9" t="inlineStr">
        <is>
          <t xml:space="preserve">United States Grand Prix 2022</t>
        </is>
      </c>
      <c r="B107" s="10" t="inlineStr">
        <is>
          <t xml:space="preserve"/>
        </is>
      </c>
      <c r="C107" s="11" t="b">
        <v>0</v>
      </c>
      <c r="D107" s="14"/>
      <c r="E107" s="14"/>
      <c r="F107" s="11" t="b">
        <v>0</v>
      </c>
      <c r="G107" s="11" t="b">
        <v>0</v>
      </c>
      <c r="H107" s="11" t="b">
        <v>0</v>
      </c>
      <c r="I107" s="14"/>
      <c r="J107" s="11" t="b">
        <v>0</v>
      </c>
      <c r="K107" s="12" t="n">
        <f>N107/5</f>
        <v>0</v>
      </c>
      <c r="L107" s="10" t="n">
        <f>COUNTIF(C107,TRUE)</f>
        <v>0</v>
      </c>
      <c r="M107" s="10" t="n">
        <f>COUNTIF(F107:H107,TRUE)+COUNTIF(J107,TRUE)</f>
        <v>0</v>
      </c>
      <c r="N107" s="10" t="n">
        <f>L107+M107</f>
        <v>0</v>
      </c>
    </row>
    <row r="108" ht="7" customHeight="1"/>
    <row r="109" ht="27" customHeight="1">
      <c r="A109" s="8" t="inlineStr">
        <is>
          <t xml:space="preserve">FUTURO  ·  10 cartes</t>
        </is>
      </c>
      <c r="K109" s="12" t="n">
        <f>SUM(N110:N119)/50</f>
        <v>0</v>
      </c>
    </row>
    <row r="110" ht="21" customHeight="1" outlineLevel="1">
      <c r="A110" s="9" t="inlineStr">
        <is>
          <t xml:space="preserve">Logan Sargeant (RC)</t>
        </is>
      </c>
      <c r="B110" s="10" t="inlineStr">
        <is>
          <t xml:space="preserve"/>
        </is>
      </c>
      <c r="C110" s="11" t="b">
        <v>0</v>
      </c>
      <c r="D110" s="14"/>
      <c r="E110" s="14"/>
      <c r="F110" s="11" t="b">
        <v>0</v>
      </c>
      <c r="G110" s="11" t="b">
        <v>0</v>
      </c>
      <c r="H110" s="11" t="b">
        <v>0</v>
      </c>
      <c r="I110" s="14"/>
      <c r="J110" s="11" t="b">
        <v>0</v>
      </c>
      <c r="K110" s="12" t="n">
        <f>N110/5</f>
        <v>0</v>
      </c>
      <c r="L110" s="10" t="n">
        <f>COUNTIF(C110,TRUE)</f>
        <v>0</v>
      </c>
      <c r="M110" s="10" t="n">
        <f>COUNTIF(F110:H110,TRUE)+COUNTIF(J110,TRUE)</f>
        <v>0</v>
      </c>
      <c r="N110" s="10" t="n">
        <f>L110+M110</f>
        <v>0</v>
      </c>
    </row>
    <row r="111" ht="21" customHeight="1" outlineLevel="1">
      <c r="A111" s="9" t="inlineStr">
        <is>
          <t xml:space="preserve">Nyck de Vries (RC)</t>
        </is>
      </c>
      <c r="B111" s="10" t="inlineStr">
        <is>
          <t xml:space="preserve"/>
        </is>
      </c>
      <c r="C111" s="11" t="b">
        <v>0</v>
      </c>
      <c r="D111" s="14"/>
      <c r="E111" s="14"/>
      <c r="F111" s="11" t="b">
        <v>0</v>
      </c>
      <c r="G111" s="11" t="b">
        <v>0</v>
      </c>
      <c r="H111" s="11" t="b">
        <v>0</v>
      </c>
      <c r="I111" s="14"/>
      <c r="J111" s="11" t="b">
        <v>0</v>
      </c>
      <c r="K111" s="12" t="n">
        <f>N111/5</f>
        <v>0</v>
      </c>
      <c r="L111" s="10" t="n">
        <f>COUNTIF(C111,TRUE)</f>
        <v>0</v>
      </c>
      <c r="M111" s="10" t="n">
        <f>COUNTIF(F111:H111,TRUE)+COUNTIF(J111,TRUE)</f>
        <v>0</v>
      </c>
      <c r="N111" s="10" t="n">
        <f>L111+M111</f>
        <v>0</v>
      </c>
    </row>
    <row r="112" ht="21" customHeight="1" outlineLevel="1">
      <c r="A112" s="9" t="inlineStr">
        <is>
          <t xml:space="preserve">Oscar Piastri (RC)</t>
        </is>
      </c>
      <c r="B112" s="10" t="inlineStr">
        <is>
          <t xml:space="preserve"/>
        </is>
      </c>
      <c r="C112" s="11" t="b">
        <v>0</v>
      </c>
      <c r="D112" s="14"/>
      <c r="E112" s="14"/>
      <c r="F112" s="11" t="b">
        <v>0</v>
      </c>
      <c r="G112" s="11" t="b">
        <v>0</v>
      </c>
      <c r="H112" s="11" t="b">
        <v>0</v>
      </c>
      <c r="I112" s="14"/>
      <c r="J112" s="11" t="b">
        <v>0</v>
      </c>
      <c r="K112" s="12" t="n">
        <f>N112/5</f>
        <v>0</v>
      </c>
      <c r="L112" s="10" t="n">
        <f>COUNTIF(C112,TRUE)</f>
        <v>0</v>
      </c>
      <c r="M112" s="10" t="n">
        <f>COUNTIF(F112:H112,TRUE)+COUNTIF(J112,TRUE)</f>
        <v>0</v>
      </c>
      <c r="N112" s="10" t="n">
        <f>L112+M112</f>
        <v>0</v>
      </c>
    </row>
    <row r="113" ht="21" customHeight="1" outlineLevel="1">
      <c r="A113" s="9" t="inlineStr">
        <is>
          <t xml:space="preserve">Ayumu Iwasa</t>
        </is>
      </c>
      <c r="B113" s="10" t="inlineStr">
        <is>
          <t xml:space="preserve"/>
        </is>
      </c>
      <c r="C113" s="11" t="b">
        <v>0</v>
      </c>
      <c r="D113" s="14"/>
      <c r="E113" s="14"/>
      <c r="F113" s="11" t="b">
        <v>0</v>
      </c>
      <c r="G113" s="11" t="b">
        <v>0</v>
      </c>
      <c r="H113" s="11" t="b">
        <v>0</v>
      </c>
      <c r="I113" s="14"/>
      <c r="J113" s="11" t="b">
        <v>0</v>
      </c>
      <c r="K113" s="12" t="n">
        <f>N113/5</f>
        <v>0</v>
      </c>
      <c r="L113" s="10" t="n">
        <f>COUNTIF(C113,TRUE)</f>
        <v>0</v>
      </c>
      <c r="M113" s="10" t="n">
        <f>COUNTIF(F113:H113,TRUE)+COUNTIF(J113,TRUE)</f>
        <v>0</v>
      </c>
      <c r="N113" s="10" t="n">
        <f>L113+M113</f>
        <v>0</v>
      </c>
    </row>
    <row r="114" ht="21" customHeight="1" outlineLevel="1">
      <c r="A114" s="9" t="inlineStr">
        <is>
          <t xml:space="preserve">Dennis Hauger</t>
        </is>
      </c>
      <c r="B114" s="10" t="inlineStr">
        <is>
          <t xml:space="preserve"/>
        </is>
      </c>
      <c r="C114" s="11" t="b">
        <v>0</v>
      </c>
      <c r="D114" s="14"/>
      <c r="E114" s="14"/>
      <c r="F114" s="11" t="b">
        <v>0</v>
      </c>
      <c r="G114" s="11" t="b">
        <v>0</v>
      </c>
      <c r="H114" s="11" t="b">
        <v>0</v>
      </c>
      <c r="I114" s="14"/>
      <c r="J114" s="11" t="b">
        <v>0</v>
      </c>
      <c r="K114" s="12" t="n">
        <f>N114/5</f>
        <v>0</v>
      </c>
      <c r="L114" s="10" t="n">
        <f>COUNTIF(C114,TRUE)</f>
        <v>0</v>
      </c>
      <c r="M114" s="10" t="n">
        <f>COUNTIF(F114:H114,TRUE)+COUNTIF(J114,TRUE)</f>
        <v>0</v>
      </c>
      <c r="N114" s="10" t="n">
        <f>L114+M114</f>
        <v>0</v>
      </c>
    </row>
    <row r="115" ht="21" customHeight="1" outlineLevel="1">
      <c r="A115" s="9" t="inlineStr">
        <is>
          <t xml:space="preserve">Frederik Vesti</t>
        </is>
      </c>
      <c r="B115" s="10" t="inlineStr">
        <is>
          <t xml:space="preserve"/>
        </is>
      </c>
      <c r="C115" s="11" t="b">
        <v>0</v>
      </c>
      <c r="D115" s="14"/>
      <c r="E115" s="14"/>
      <c r="F115" s="11" t="b">
        <v>0</v>
      </c>
      <c r="G115" s="11" t="b">
        <v>0</v>
      </c>
      <c r="H115" s="11" t="b">
        <v>0</v>
      </c>
      <c r="I115" s="14"/>
      <c r="J115" s="11" t="b">
        <v>0</v>
      </c>
      <c r="K115" s="12" t="n">
        <f>N115/5</f>
        <v>0</v>
      </c>
      <c r="L115" s="10" t="n">
        <f>COUNTIF(C115,TRUE)</f>
        <v>0</v>
      </c>
      <c r="M115" s="10" t="n">
        <f>COUNTIF(F115:H115,TRUE)+COUNTIF(J115,TRUE)</f>
        <v>0</v>
      </c>
      <c r="N115" s="10" t="n">
        <f>L115+M115</f>
        <v>0</v>
      </c>
    </row>
    <row r="116" ht="21" customHeight="1" outlineLevel="1">
      <c r="A116" s="9" t="inlineStr">
        <is>
          <t xml:space="preserve">Jack Doohan</t>
        </is>
      </c>
      <c r="B116" s="10" t="inlineStr">
        <is>
          <t xml:space="preserve"/>
        </is>
      </c>
      <c r="C116" s="11" t="b">
        <v>0</v>
      </c>
      <c r="D116" s="14"/>
      <c r="E116" s="14"/>
      <c r="F116" s="11" t="b">
        <v>0</v>
      </c>
      <c r="G116" s="11" t="b">
        <v>0</v>
      </c>
      <c r="H116" s="11" t="b">
        <v>0</v>
      </c>
      <c r="I116" s="14"/>
      <c r="J116" s="11" t="b">
        <v>0</v>
      </c>
      <c r="K116" s="12" t="n">
        <f>N116/5</f>
        <v>0</v>
      </c>
      <c r="L116" s="10" t="n">
        <f>COUNTIF(C116,TRUE)</f>
        <v>0</v>
      </c>
      <c r="M116" s="10" t="n">
        <f>COUNTIF(F116:H116,TRUE)+COUNTIF(J116,TRUE)</f>
        <v>0</v>
      </c>
      <c r="N116" s="10" t="n">
        <f>L116+M116</f>
        <v>0</v>
      </c>
    </row>
    <row r="117" ht="21" customHeight="1" outlineLevel="1">
      <c r="A117" s="9" t="inlineStr">
        <is>
          <t xml:space="preserve">Oliver Bearman</t>
        </is>
      </c>
      <c r="B117" s="10" t="inlineStr">
        <is>
          <t xml:space="preserve"/>
        </is>
      </c>
      <c r="C117" s="11" t="b">
        <v>0</v>
      </c>
      <c r="D117" s="14"/>
      <c r="E117" s="14"/>
      <c r="F117" s="11" t="b">
        <v>0</v>
      </c>
      <c r="G117" s="11" t="b">
        <v>0</v>
      </c>
      <c r="H117" s="11" t="b">
        <v>0</v>
      </c>
      <c r="I117" s="14"/>
      <c r="J117" s="11" t="b">
        <v>0</v>
      </c>
      <c r="K117" s="12" t="n">
        <f>N117/5</f>
        <v>0</v>
      </c>
      <c r="L117" s="10" t="n">
        <f>COUNTIF(C117,TRUE)</f>
        <v>0</v>
      </c>
      <c r="M117" s="10" t="n">
        <f>COUNTIF(F117:H117,TRUE)+COUNTIF(J117,TRUE)</f>
        <v>0</v>
      </c>
      <c r="N117" s="10" t="n">
        <f>L117+M117</f>
        <v>0</v>
      </c>
    </row>
    <row r="118" ht="21" customHeight="1" outlineLevel="1">
      <c r="A118" s="9" t="inlineStr">
        <is>
          <t xml:space="preserve">Ralph Boschung</t>
        </is>
      </c>
      <c r="B118" s="10" t="inlineStr">
        <is>
          <t xml:space="preserve"/>
        </is>
      </c>
      <c r="C118" s="11" t="b">
        <v>0</v>
      </c>
      <c r="D118" s="14"/>
      <c r="E118" s="14"/>
      <c r="F118" s="11" t="b">
        <v>0</v>
      </c>
      <c r="G118" s="11" t="b">
        <v>0</v>
      </c>
      <c r="H118" s="11" t="b">
        <v>0</v>
      </c>
      <c r="I118" s="14"/>
      <c r="J118" s="11" t="b">
        <v>0</v>
      </c>
      <c r="K118" s="12" t="n">
        <f>N118/5</f>
        <v>0</v>
      </c>
      <c r="L118" s="10" t="n">
        <f>COUNTIF(C118,TRUE)</f>
        <v>0</v>
      </c>
      <c r="M118" s="10" t="n">
        <f>COUNTIF(F118:H118,TRUE)+COUNTIF(J118,TRUE)</f>
        <v>0</v>
      </c>
      <c r="N118" s="10" t="n">
        <f>L118+M118</f>
        <v>0</v>
      </c>
    </row>
    <row r="119" ht="21" customHeight="1" outlineLevel="1">
      <c r="A119" s="9" t="inlineStr">
        <is>
          <t xml:space="preserve">Théo Pourchaire</t>
        </is>
      </c>
      <c r="B119" s="10" t="inlineStr">
        <is>
          <t xml:space="preserve"/>
        </is>
      </c>
      <c r="C119" s="11" t="b">
        <v>0</v>
      </c>
      <c r="D119" s="14"/>
      <c r="E119" s="14"/>
      <c r="F119" s="11" t="b">
        <v>0</v>
      </c>
      <c r="G119" s="11" t="b">
        <v>0</v>
      </c>
      <c r="H119" s="11" t="b">
        <v>0</v>
      </c>
      <c r="I119" s="14"/>
      <c r="J119" s="11" t="b">
        <v>0</v>
      </c>
      <c r="K119" s="12" t="n">
        <f>N119/5</f>
        <v>0</v>
      </c>
      <c r="L119" s="10" t="n">
        <f>COUNTIF(C119,TRUE)</f>
        <v>0</v>
      </c>
      <c r="M119" s="10" t="n">
        <f>COUNTIF(F119:H119,TRUE)+COUNTIF(J119,TRUE)</f>
        <v>0</v>
      </c>
      <c r="N119" s="10" t="n">
        <f>L119+M119</f>
        <v>0</v>
      </c>
    </row>
    <row r="120" ht="7" customHeight="1"/>
    <row r="121" ht="27" customHeight="1">
      <c r="A121" s="8" t="inlineStr">
        <is>
          <t xml:space="preserve">TURN UP THE LIGHTS  ·  10 cartes</t>
        </is>
      </c>
      <c r="K121" s="12" t="n">
        <f>SUM(N122:N131)/50</f>
        <v>0</v>
      </c>
    </row>
    <row r="122" ht="21" customHeight="1" outlineLevel="1">
      <c r="A122" s="9" t="inlineStr">
        <is>
          <t xml:space="preserve">Charles Leclerc</t>
        </is>
      </c>
      <c r="B122" s="10" t="inlineStr">
        <is>
          <t xml:space="preserve"/>
        </is>
      </c>
      <c r="C122" s="11" t="b">
        <v>0</v>
      </c>
      <c r="D122" s="11" t="b">
        <v>0</v>
      </c>
      <c r="E122" s="14"/>
      <c r="F122" s="11" t="b">
        <v>0</v>
      </c>
      <c r="G122" s="11" t="b">
        <v>0</v>
      </c>
      <c r="H122" s="11" t="b">
        <v>0</v>
      </c>
      <c r="I122" s="14"/>
      <c r="J122" s="14"/>
      <c r="K122" s="12" t="n">
        <f>N122/5</f>
        <v>0</v>
      </c>
      <c r="L122" s="10" t="n">
        <f>COUNTIF(C122,TRUE)</f>
        <v>0</v>
      </c>
      <c r="M122" s="10" t="n">
        <f>COUNTIF(D122,TRUE)+COUNTIF(F122:H122,TRUE)</f>
        <v>0</v>
      </c>
      <c r="N122" s="10" t="n">
        <f>L122+M122</f>
        <v>0</v>
      </c>
    </row>
    <row r="123" ht="21" customHeight="1" outlineLevel="1">
      <c r="A123" s="9" t="inlineStr">
        <is>
          <t xml:space="preserve">Fernando Alonso</t>
        </is>
      </c>
      <c r="B123" s="10" t="inlineStr">
        <is>
          <t xml:space="preserve"/>
        </is>
      </c>
      <c r="C123" s="11" t="b">
        <v>0</v>
      </c>
      <c r="D123" s="11" t="b">
        <v>0</v>
      </c>
      <c r="E123" s="14"/>
      <c r="F123" s="11" t="b">
        <v>0</v>
      </c>
      <c r="G123" s="11" t="b">
        <v>0</v>
      </c>
      <c r="H123" s="11" t="b">
        <v>0</v>
      </c>
      <c r="I123" s="14"/>
      <c r="J123" s="14"/>
      <c r="K123" s="12" t="n">
        <f>N123/5</f>
        <v>0</v>
      </c>
      <c r="L123" s="10" t="n">
        <f>COUNTIF(C123,TRUE)</f>
        <v>0</v>
      </c>
      <c r="M123" s="10" t="n">
        <f>COUNTIF(D123,TRUE)+COUNTIF(F123:H123,TRUE)</f>
        <v>0</v>
      </c>
      <c r="N123" s="10" t="n">
        <f>L123+M123</f>
        <v>0</v>
      </c>
    </row>
    <row r="124" ht="21" customHeight="1" outlineLevel="1">
      <c r="A124" s="9" t="inlineStr">
        <is>
          <t xml:space="preserve">Kevin Magnussen</t>
        </is>
      </c>
      <c r="B124" s="10" t="inlineStr">
        <is>
          <t xml:space="preserve"/>
        </is>
      </c>
      <c r="C124" s="11" t="b">
        <v>0</v>
      </c>
      <c r="D124" s="11" t="b">
        <v>0</v>
      </c>
      <c r="E124" s="14"/>
      <c r="F124" s="11" t="b">
        <v>0</v>
      </c>
      <c r="G124" s="11" t="b">
        <v>0</v>
      </c>
      <c r="H124" s="11" t="b">
        <v>0</v>
      </c>
      <c r="I124" s="14"/>
      <c r="J124" s="14"/>
      <c r="K124" s="12" t="n">
        <f>N124/5</f>
        <v>0</v>
      </c>
      <c r="L124" s="10" t="n">
        <f>COUNTIF(C124,TRUE)</f>
        <v>0</v>
      </c>
      <c r="M124" s="10" t="n">
        <f>COUNTIF(D124,TRUE)+COUNTIF(F124:H124,TRUE)</f>
        <v>0</v>
      </c>
      <c r="N124" s="10" t="n">
        <f>L124+M124</f>
        <v>0</v>
      </c>
    </row>
    <row r="125" ht="21" customHeight="1" outlineLevel="1">
      <c r="A125" s="9" t="inlineStr">
        <is>
          <t xml:space="preserve">Lewis Hamilton</t>
        </is>
      </c>
      <c r="B125" s="10" t="inlineStr">
        <is>
          <t xml:space="preserve"/>
        </is>
      </c>
      <c r="C125" s="11" t="b">
        <v>0</v>
      </c>
      <c r="D125" s="11" t="b">
        <v>0</v>
      </c>
      <c r="E125" s="14"/>
      <c r="F125" s="11" t="b">
        <v>0</v>
      </c>
      <c r="G125" s="11" t="b">
        <v>0</v>
      </c>
      <c r="H125" s="11" t="b">
        <v>0</v>
      </c>
      <c r="I125" s="14"/>
      <c r="J125" s="14"/>
      <c r="K125" s="12" t="n">
        <f>N125/5</f>
        <v>0</v>
      </c>
      <c r="L125" s="10" t="n">
        <f>COUNTIF(C125,TRUE)</f>
        <v>0</v>
      </c>
      <c r="M125" s="10" t="n">
        <f>COUNTIF(D125,TRUE)+COUNTIF(F125:H125,TRUE)</f>
        <v>0</v>
      </c>
      <c r="N125" s="10" t="n">
        <f>L125+M125</f>
        <v>0</v>
      </c>
    </row>
    <row r="126" ht="21" customHeight="1" outlineLevel="1">
      <c r="A126" s="9" t="inlineStr">
        <is>
          <t xml:space="preserve">Lando Norris</t>
        </is>
      </c>
      <c r="B126" s="10" t="inlineStr">
        <is>
          <t xml:space="preserve"/>
        </is>
      </c>
      <c r="C126" s="11" t="b">
        <v>0</v>
      </c>
      <c r="D126" s="11" t="b">
        <v>0</v>
      </c>
      <c r="E126" s="14"/>
      <c r="F126" s="11" t="b">
        <v>0</v>
      </c>
      <c r="G126" s="11" t="b">
        <v>0</v>
      </c>
      <c r="H126" s="11" t="b">
        <v>0</v>
      </c>
      <c r="I126" s="14"/>
      <c r="J126" s="14"/>
      <c r="K126" s="12" t="n">
        <f>N126/5</f>
        <v>0</v>
      </c>
      <c r="L126" s="10" t="n">
        <f>COUNTIF(C126,TRUE)</f>
        <v>0</v>
      </c>
      <c r="M126" s="10" t="n">
        <f>COUNTIF(D126,TRUE)+COUNTIF(F126:H126,TRUE)</f>
        <v>0</v>
      </c>
      <c r="N126" s="10" t="n">
        <f>L126+M126</f>
        <v>0</v>
      </c>
    </row>
    <row r="127" ht="21" customHeight="1" outlineLevel="1">
      <c r="A127" s="9" t="inlineStr">
        <is>
          <t xml:space="preserve">Logan Sargeant (RC)</t>
        </is>
      </c>
      <c r="B127" s="10" t="inlineStr">
        <is>
          <t xml:space="preserve"/>
        </is>
      </c>
      <c r="C127" s="11" t="b">
        <v>0</v>
      </c>
      <c r="D127" s="11" t="b">
        <v>0</v>
      </c>
      <c r="E127" s="14"/>
      <c r="F127" s="11" t="b">
        <v>0</v>
      </c>
      <c r="G127" s="11" t="b">
        <v>0</v>
      </c>
      <c r="H127" s="11" t="b">
        <v>0</v>
      </c>
      <c r="I127" s="14"/>
      <c r="J127" s="14"/>
      <c r="K127" s="12" t="n">
        <f>N127/5</f>
        <v>0</v>
      </c>
      <c r="L127" s="10" t="n">
        <f>COUNTIF(C127,TRUE)</f>
        <v>0</v>
      </c>
      <c r="M127" s="10" t="n">
        <f>COUNTIF(D127,TRUE)+COUNTIF(F127:H127,TRUE)</f>
        <v>0</v>
      </c>
      <c r="N127" s="10" t="n">
        <f>L127+M127</f>
        <v>0</v>
      </c>
    </row>
    <row r="128" ht="21" customHeight="1" outlineLevel="1">
      <c r="A128" s="9" t="inlineStr">
        <is>
          <t xml:space="preserve">Max Verstappen</t>
        </is>
      </c>
      <c r="B128" s="10" t="inlineStr">
        <is>
          <t xml:space="preserve"/>
        </is>
      </c>
      <c r="C128" s="11" t="b">
        <v>0</v>
      </c>
      <c r="D128" s="11" t="b">
        <v>0</v>
      </c>
      <c r="E128" s="14"/>
      <c r="F128" s="11" t="b">
        <v>0</v>
      </c>
      <c r="G128" s="11" t="b">
        <v>0</v>
      </c>
      <c r="H128" s="11" t="b">
        <v>0</v>
      </c>
      <c r="I128" s="14"/>
      <c r="J128" s="14"/>
      <c r="K128" s="12" t="n">
        <f>N128/5</f>
        <v>0</v>
      </c>
      <c r="L128" s="10" t="n">
        <f>COUNTIF(C128,TRUE)</f>
        <v>0</v>
      </c>
      <c r="M128" s="10" t="n">
        <f>COUNTIF(D128,TRUE)+COUNTIF(F128:H128,TRUE)</f>
        <v>0</v>
      </c>
      <c r="N128" s="10" t="n">
        <f>L128+M128</f>
        <v>0</v>
      </c>
    </row>
    <row r="129" ht="21" customHeight="1" outlineLevel="1">
      <c r="A129" s="9" t="inlineStr">
        <is>
          <t xml:space="preserve">Pierre Gasly</t>
        </is>
      </c>
      <c r="B129" s="10" t="inlineStr">
        <is>
          <t xml:space="preserve"/>
        </is>
      </c>
      <c r="C129" s="11" t="b">
        <v>0</v>
      </c>
      <c r="D129" s="11" t="b">
        <v>0</v>
      </c>
      <c r="E129" s="14"/>
      <c r="F129" s="11" t="b">
        <v>0</v>
      </c>
      <c r="G129" s="11" t="b">
        <v>0</v>
      </c>
      <c r="H129" s="11" t="b">
        <v>0</v>
      </c>
      <c r="I129" s="14"/>
      <c r="J129" s="14"/>
      <c r="K129" s="12" t="n">
        <f>N129/5</f>
        <v>0</v>
      </c>
      <c r="L129" s="10" t="n">
        <f>COUNTIF(C129,TRUE)</f>
        <v>0</v>
      </c>
      <c r="M129" s="10" t="n">
        <f>COUNTIF(D129,TRUE)+COUNTIF(F129:H129,TRUE)</f>
        <v>0</v>
      </c>
      <c r="N129" s="10" t="n">
        <f>L129+M129</f>
        <v>0</v>
      </c>
    </row>
    <row r="130" ht="21" customHeight="1" outlineLevel="1">
      <c r="A130" s="9" t="inlineStr">
        <is>
          <t xml:space="preserve">Yuki Tsunoda</t>
        </is>
      </c>
      <c r="B130" s="10" t="inlineStr">
        <is>
          <t xml:space="preserve"/>
        </is>
      </c>
      <c r="C130" s="11" t="b">
        <v>0</v>
      </c>
      <c r="D130" s="11" t="b">
        <v>0</v>
      </c>
      <c r="E130" s="14"/>
      <c r="F130" s="11" t="b">
        <v>0</v>
      </c>
      <c r="G130" s="11" t="b">
        <v>0</v>
      </c>
      <c r="H130" s="11" t="b">
        <v>0</v>
      </c>
      <c r="I130" s="14"/>
      <c r="J130" s="14"/>
      <c r="K130" s="12" t="n">
        <f>N130/5</f>
        <v>0</v>
      </c>
      <c r="L130" s="10" t="n">
        <f>COUNTIF(C130,TRUE)</f>
        <v>0</v>
      </c>
      <c r="M130" s="10" t="n">
        <f>COUNTIF(D130,TRUE)+COUNTIF(F130:H130,TRUE)</f>
        <v>0</v>
      </c>
      <c r="N130" s="10" t="n">
        <f>L130+M130</f>
        <v>0</v>
      </c>
    </row>
    <row r="131" ht="21" customHeight="1" outlineLevel="1">
      <c r="A131" s="9" t="inlineStr">
        <is>
          <t xml:space="preserve">Zhou Guanyu</t>
        </is>
      </c>
      <c r="B131" s="10" t="inlineStr">
        <is>
          <t xml:space="preserve"/>
        </is>
      </c>
      <c r="C131" s="11" t="b">
        <v>0</v>
      </c>
      <c r="D131" s="11" t="b">
        <v>0</v>
      </c>
      <c r="E131" s="14"/>
      <c r="F131" s="11" t="b">
        <v>0</v>
      </c>
      <c r="G131" s="11" t="b">
        <v>0</v>
      </c>
      <c r="H131" s="11" t="b">
        <v>0</v>
      </c>
      <c r="I131" s="14"/>
      <c r="J131" s="14"/>
      <c r="K131" s="12" t="n">
        <f>N131/5</f>
        <v>0</v>
      </c>
      <c r="L131" s="10" t="n">
        <f>COUNTIF(C131,TRUE)</f>
        <v>0</v>
      </c>
      <c r="M131" s="10" t="n">
        <f>COUNTIF(D131,TRUE)+COUNTIF(F131:H131,TRUE)</f>
        <v>0</v>
      </c>
      <c r="N131" s="10" t="n">
        <f>L131+M131</f>
        <v>0</v>
      </c>
    </row>
    <row r="132" ht="7" customHeight="1"/>
    <row r="133" ht="27" customHeight="1">
      <c r="A133" s="8" t="inlineStr">
        <is>
          <t xml:space="preserve">HIDDEN GEMS  ·  10 cartes</t>
        </is>
      </c>
      <c r="K133" s="12" t="n">
        <f>SUM(N134:N143)/10</f>
        <v>0</v>
      </c>
    </row>
    <row r="134" ht="21" customHeight="1" outlineLevel="1">
      <c r="A134" s="9" t="inlineStr">
        <is>
          <t xml:space="preserve">Fernando Alonso</t>
        </is>
      </c>
      <c r="B134" s="10" t="inlineStr">
        <is>
          <t xml:space="preserve"/>
        </is>
      </c>
      <c r="C134" s="11" t="b">
        <v>0</v>
      </c>
      <c r="D134" s="14"/>
      <c r="E134" s="14"/>
      <c r="F134" s="14"/>
      <c r="G134" s="14"/>
      <c r="H134" s="14"/>
      <c r="I134" s="14"/>
      <c r="J134" s="14"/>
      <c r="K134" s="12" t="n">
        <f>N134/1</f>
        <v>0</v>
      </c>
      <c r="L134" s="10" t="n">
        <f>COUNTIF(C134,TRUE)</f>
        <v>0</v>
      </c>
      <c r="M134" s="10" t="n">
        <f>0</f>
        <v>0</v>
      </c>
      <c r="N134" s="10" t="n">
        <f>L134+M134</f>
        <v>0</v>
      </c>
    </row>
    <row r="135" ht="21" customHeight="1" outlineLevel="1">
      <c r="A135" s="9" t="inlineStr">
        <is>
          <t xml:space="preserve">George Russell</t>
        </is>
      </c>
      <c r="B135" s="10" t="inlineStr">
        <is>
          <t xml:space="preserve"/>
        </is>
      </c>
      <c r="C135" s="11" t="b">
        <v>0</v>
      </c>
      <c r="D135" s="14"/>
      <c r="E135" s="14"/>
      <c r="F135" s="14"/>
      <c r="G135" s="14"/>
      <c r="H135" s="14"/>
      <c r="I135" s="14"/>
      <c r="J135" s="14"/>
      <c r="K135" s="12" t="n">
        <f>N135/1</f>
        <v>0</v>
      </c>
      <c r="L135" s="10" t="n">
        <f>COUNTIF(C135,TRUE)</f>
        <v>0</v>
      </c>
      <c r="M135" s="10" t="n">
        <f>0</f>
        <v>0</v>
      </c>
      <c r="N135" s="10" t="n">
        <f>L135+M135</f>
        <v>0</v>
      </c>
    </row>
    <row r="136" ht="21" customHeight="1" outlineLevel="1">
      <c r="A136" s="9" t="inlineStr">
        <is>
          <t xml:space="preserve">Lewis Hamilton</t>
        </is>
      </c>
      <c r="B136" s="10" t="inlineStr">
        <is>
          <t xml:space="preserve"/>
        </is>
      </c>
      <c r="C136" s="11" t="b">
        <v>0</v>
      </c>
      <c r="D136" s="14"/>
      <c r="E136" s="14"/>
      <c r="F136" s="14"/>
      <c r="G136" s="14"/>
      <c r="H136" s="14"/>
      <c r="I136" s="14"/>
      <c r="J136" s="14"/>
      <c r="K136" s="12" t="n">
        <f>N136/1</f>
        <v>0</v>
      </c>
      <c r="L136" s="10" t="n">
        <f>COUNTIF(C136,TRUE)</f>
        <v>0</v>
      </c>
      <c r="M136" s="10" t="n">
        <f>0</f>
        <v>0</v>
      </c>
      <c r="N136" s="10" t="n">
        <f>L136+M136</f>
        <v>0</v>
      </c>
    </row>
    <row r="137" ht="21" customHeight="1" outlineLevel="1">
      <c r="A137" s="9" t="inlineStr">
        <is>
          <t xml:space="preserve">Logan Sargeant (RC)</t>
        </is>
      </c>
      <c r="B137" s="10" t="inlineStr">
        <is>
          <t xml:space="preserve"/>
        </is>
      </c>
      <c r="C137" s="11" t="b">
        <v>0</v>
      </c>
      <c r="D137" s="14"/>
      <c r="E137" s="14"/>
      <c r="F137" s="14"/>
      <c r="G137" s="14"/>
      <c r="H137" s="14"/>
      <c r="I137" s="14"/>
      <c r="J137" s="14"/>
      <c r="K137" s="12" t="n">
        <f>N137/1</f>
        <v>0</v>
      </c>
      <c r="L137" s="10" t="n">
        <f>COUNTIF(C137,TRUE)</f>
        <v>0</v>
      </c>
      <c r="M137" s="10" t="n">
        <f>0</f>
        <v>0</v>
      </c>
      <c r="N137" s="10" t="n">
        <f>L137+M137</f>
        <v>0</v>
      </c>
    </row>
    <row r="138" ht="21" customHeight="1" outlineLevel="1">
      <c r="A138" s="9" t="inlineStr">
        <is>
          <t xml:space="preserve">Max Verstappen</t>
        </is>
      </c>
      <c r="B138" s="10" t="inlineStr">
        <is>
          <t xml:space="preserve"/>
        </is>
      </c>
      <c r="C138" s="11" t="b">
        <v>0</v>
      </c>
      <c r="D138" s="14"/>
      <c r="E138" s="14"/>
      <c r="F138" s="14"/>
      <c r="G138" s="14"/>
      <c r="H138" s="14"/>
      <c r="I138" s="14"/>
      <c r="J138" s="14"/>
      <c r="K138" s="12" t="n">
        <f>N138/1</f>
        <v>0</v>
      </c>
      <c r="L138" s="10" t="n">
        <f>COUNTIF(C138,TRUE)</f>
        <v>0</v>
      </c>
      <c r="M138" s="10" t="n">
        <f>0</f>
        <v>0</v>
      </c>
      <c r="N138" s="10" t="n">
        <f>L138+M138</f>
        <v>0</v>
      </c>
    </row>
    <row r="139" ht="21" customHeight="1" outlineLevel="1">
      <c r="A139" s="9" t="inlineStr">
        <is>
          <t xml:space="preserve">Pierre Gasly</t>
        </is>
      </c>
      <c r="B139" s="10" t="inlineStr">
        <is>
          <t xml:space="preserve"/>
        </is>
      </c>
      <c r="C139" s="11" t="b">
        <v>0</v>
      </c>
      <c r="D139" s="14"/>
      <c r="E139" s="14"/>
      <c r="F139" s="14"/>
      <c r="G139" s="14"/>
      <c r="H139" s="14"/>
      <c r="I139" s="14"/>
      <c r="J139" s="14"/>
      <c r="K139" s="12" t="n">
        <f>N139/1</f>
        <v>0</v>
      </c>
      <c r="L139" s="10" t="n">
        <f>COUNTIF(C139,TRUE)</f>
        <v>0</v>
      </c>
      <c r="M139" s="10" t="n">
        <f>0</f>
        <v>0</v>
      </c>
      <c r="N139" s="10" t="n">
        <f>L139+M139</f>
        <v>0</v>
      </c>
    </row>
    <row r="140" ht="21" customHeight="1" outlineLevel="1">
      <c r="A140" s="9" t="inlineStr">
        <is>
          <t xml:space="preserve">Alain Prost</t>
        </is>
      </c>
      <c r="B140" s="10" t="inlineStr">
        <is>
          <t xml:space="preserve"/>
        </is>
      </c>
      <c r="C140" s="11" t="b">
        <v>0</v>
      </c>
      <c r="D140" s="14"/>
      <c r="E140" s="14"/>
      <c r="F140" s="14"/>
      <c r="G140" s="14"/>
      <c r="H140" s="14"/>
      <c r="I140" s="14"/>
      <c r="J140" s="14"/>
      <c r="K140" s="12" t="n">
        <f>N140/1</f>
        <v>0</v>
      </c>
      <c r="L140" s="10" t="n">
        <f>COUNTIF(C140,TRUE)</f>
        <v>0</v>
      </c>
      <c r="M140" s="10" t="n">
        <f>0</f>
        <v>0</v>
      </c>
      <c r="N140" s="10" t="n">
        <f>L140+M140</f>
        <v>0</v>
      </c>
    </row>
    <row r="141" ht="21" customHeight="1" outlineLevel="1">
      <c r="A141" s="9" t="inlineStr">
        <is>
          <t xml:space="preserve">Ayrton Senna</t>
        </is>
      </c>
      <c r="B141" s="10" t="inlineStr">
        <is>
          <t xml:space="preserve"/>
        </is>
      </c>
      <c r="C141" s="11" t="b">
        <v>0</v>
      </c>
      <c r="D141" s="14"/>
      <c r="E141" s="14"/>
      <c r="F141" s="14"/>
      <c r="G141" s="14"/>
      <c r="H141" s="14"/>
      <c r="I141" s="14"/>
      <c r="J141" s="14"/>
      <c r="K141" s="12" t="n">
        <f>N141/1</f>
        <v>0</v>
      </c>
      <c r="L141" s="10" t="n">
        <f>COUNTIF(C141,TRUE)</f>
        <v>0</v>
      </c>
      <c r="M141" s="10" t="n">
        <f>0</f>
        <v>0</v>
      </c>
      <c r="N141" s="10" t="n">
        <f>L141+M141</f>
        <v>0</v>
      </c>
    </row>
    <row r="142" ht="21" customHeight="1" outlineLevel="1">
      <c r="A142" s="9" t="inlineStr">
        <is>
          <t xml:space="preserve">Michael Schumacher</t>
        </is>
      </c>
      <c r="B142" s="10" t="inlineStr">
        <is>
          <t xml:space="preserve"/>
        </is>
      </c>
      <c r="C142" s="11" t="b">
        <v>0</v>
      </c>
      <c r="D142" s="14"/>
      <c r="E142" s="14"/>
      <c r="F142" s="14"/>
      <c r="G142" s="14"/>
      <c r="H142" s="14"/>
      <c r="I142" s="14"/>
      <c r="J142" s="14"/>
      <c r="K142" s="12" t="n">
        <f>N142/1</f>
        <v>0</v>
      </c>
      <c r="L142" s="10" t="n">
        <f>COUNTIF(C142,TRUE)</f>
        <v>0</v>
      </c>
      <c r="M142" s="10" t="n">
        <f>0</f>
        <v>0</v>
      </c>
      <c r="N142" s="10" t="n">
        <f>L142+M142</f>
        <v>0</v>
      </c>
    </row>
    <row r="143" ht="21" customHeight="1" outlineLevel="1">
      <c r="A143" s="9" t="inlineStr">
        <is>
          <t xml:space="preserve">Nigel Mansell</t>
        </is>
      </c>
      <c r="B143" s="10" t="inlineStr">
        <is>
          <t xml:space="preserve"/>
        </is>
      </c>
      <c r="C143" s="11" t="b">
        <v>0</v>
      </c>
      <c r="D143" s="14"/>
      <c r="E143" s="14"/>
      <c r="F143" s="14"/>
      <c r="G143" s="14"/>
      <c r="H143" s="14"/>
      <c r="I143" s="14"/>
      <c r="J143" s="14"/>
      <c r="K143" s="12" t="n">
        <f>N143/1</f>
        <v>0</v>
      </c>
      <c r="L143" s="10" t="n">
        <f>COUNTIF(C143,TRUE)</f>
        <v>0</v>
      </c>
      <c r="M143" s="10" t="n">
        <f>0</f>
        <v>0</v>
      </c>
      <c r="N143" s="10" t="n">
        <f>L143+M143</f>
        <v>0</v>
      </c>
    </row>
    <row r="144" ht="7" customHeight="1"/>
  </sheetData>
  <mergeCells count="12">
    <mergeCell ref="A1:K1"/>
    <mergeCell ref="A2:K2"/>
    <mergeCell ref="A3:K3"/>
    <mergeCell ref="A5:J5"/>
    <mergeCell ref="A18:J18"/>
    <mergeCell ref="A35:J35"/>
    <mergeCell ref="A57:J57"/>
    <mergeCell ref="A80:J80"/>
    <mergeCell ref="A102:J102"/>
    <mergeCell ref="A109:J109"/>
    <mergeCell ref="A121:J121"/>
    <mergeCell ref="A133:J133"/>
  </mergeCells>
  <dataValidations count="122">
    <dataValidation sqref="C6 D6 E6 F6 G6 H6 I6"/>
    <dataValidation sqref="C7 D7 E7 F7 G7 H7 I7"/>
    <dataValidation sqref="C8 D8 E8 F8 G8 H8 I8"/>
    <dataValidation sqref="C9 D9 E9 F9 G9 H9 I9"/>
    <dataValidation sqref="C10 D10 E10 F10 G10 H10 I10"/>
    <dataValidation sqref="C11 D11 E11 F11 G11 H11 I11"/>
    <dataValidation sqref="C12 D12 E12 F12 G12 H12 I12"/>
    <dataValidation sqref="C13 D13 E13 F13 G13 H13 I13"/>
    <dataValidation sqref="C14 D14 E14 F14 G14 H14 I14"/>
    <dataValidation sqref="C15 D15 E15 F15 G15 H15 I15"/>
    <dataValidation sqref="C16 D16 E16 F16 G16 H16 I16"/>
    <dataValidation sqref="C19 D19 E19 F19 G19 H19 I19"/>
    <dataValidation sqref="C20 D20 E20 F20 G20 H20 I20"/>
    <dataValidation sqref="C21 D21 E21 F21 G21 H21 I21"/>
    <dataValidation sqref="C22 D22 E22 F22 G22 H22 I22"/>
    <dataValidation sqref="C23 D23 E23 F23 G23 H23 I23"/>
    <dataValidation sqref="C24 D24 E24 F24 G24 H24 I24"/>
    <dataValidation sqref="C25 D25 E25 F25 G25 H25 I25"/>
    <dataValidation sqref="C26 D26 E26 F26 G26 H26 I26"/>
    <dataValidation sqref="C27 D27 E27 F27 G27 H27 I27"/>
    <dataValidation sqref="C28 D28 E28 F28 G28 H28 I28"/>
    <dataValidation sqref="C29 D29 E29 F29 G29 H29 I29"/>
    <dataValidation sqref="C30 D30 E30 F30 G30 H30 I30"/>
    <dataValidation sqref="C31 D31 E31 F31 G31 H31 I31"/>
    <dataValidation sqref="C32 D32 E32 F32 G32 H32 I32"/>
    <dataValidation sqref="C33 D33 E33 F33 G33 H33 I33"/>
    <dataValidation sqref="C36 D36 E36 F36 G36 H36 I36"/>
    <dataValidation sqref="C37 D37 E37 F37 G37 H37 I37"/>
    <dataValidation sqref="C38 D38 E38 F38 G38 H38 I38"/>
    <dataValidation sqref="C39 D39 E39 F39 G39 H39 I39"/>
    <dataValidation sqref="C40 D40 E40 F40 G40 H40 I40"/>
    <dataValidation sqref="C41 D41 E41 F41 G41 H41 I41"/>
    <dataValidation sqref="C42 D42 E42 F42 G42 H42 I42"/>
    <dataValidation sqref="C43 D43 E43 F43 G43 H43 I43"/>
    <dataValidation sqref="C44 D44 E44 F44 G44 H44 I44"/>
    <dataValidation sqref="C45 D45 E45 F45 G45 H45 I45"/>
    <dataValidation sqref="C46 D46 E46 F46 G46 H46 I46"/>
    <dataValidation sqref="C47 D47 E47 F47 G47 H47 I47"/>
    <dataValidation sqref="C48 D48 E48 F48 G48 H48 I48"/>
    <dataValidation sqref="C49 D49 E49 F49 G49 H49 I49"/>
    <dataValidation sqref="C50 D50 E50 F50 G50 H50 I50"/>
    <dataValidation sqref="C51 D51 E51 F51 G51 H51 I51"/>
    <dataValidation sqref="C52 D52 E52 F52 G52 H52 I52"/>
    <dataValidation sqref="C53 D53 E53 F53 G53 H53 I53"/>
    <dataValidation sqref="C54 D54 E54 F54 G54 H54 I54"/>
    <dataValidation sqref="C55 D55 E55 F55 G55 H55 I55"/>
    <dataValidation sqref="C58 D58 E58 F58 G58 H58 I58"/>
    <dataValidation sqref="C59 D59 E59 F59 G59 H59 I59"/>
    <dataValidation sqref="C60 D60 E60 F60 G60 H60 I60"/>
    <dataValidation sqref="C61 D61 E61 F61 G61 H61 I61"/>
    <dataValidation sqref="C62 D62 E62 F62 G62 H62 I62"/>
    <dataValidation sqref="C63 D63 E63 F63 G63 H63 I63"/>
    <dataValidation sqref="C64 D64 E64 F64 G64 H64 I64"/>
    <dataValidation sqref="C65 D65 E65 F65 G65 H65 I65"/>
    <dataValidation sqref="C66 D66 E66 F66 G66 H66 I66"/>
    <dataValidation sqref="C67 D67 E67 F67 G67 H67 I67"/>
    <dataValidation sqref="C68 D68 E68 F68 G68 H68 I68"/>
    <dataValidation sqref="C69 D69 E69 F69 G69 H69 I69"/>
    <dataValidation sqref="C70 D70 E70 F70 G70 H70 I70"/>
    <dataValidation sqref="C71 D71 E71 F71 G71 H71 I71"/>
    <dataValidation sqref="C72 D72 E72 F72 G72 H72 I72"/>
    <dataValidation sqref="C73 D73 E73 F73 G73 H73 I73"/>
    <dataValidation sqref="C74 D74 E74 F74 G74 H74 I74"/>
    <dataValidation sqref="C75 D75 E75 F75 G75 H75 I75"/>
    <dataValidation sqref="C76 D76 E76 F76 G76 H76 I76"/>
    <dataValidation sqref="C77 D77 E77 F77 G77 H77 I77"/>
    <dataValidation sqref="C78 D78 E78 F78 G78 H78 I78"/>
    <dataValidation sqref="C81 G81 H81"/>
    <dataValidation sqref="C82 G82 H82"/>
    <dataValidation sqref="C83 G83 H83"/>
    <dataValidation sqref="C84 G84 H84"/>
    <dataValidation sqref="C85 G85 H85"/>
    <dataValidation sqref="C86 G86 H86"/>
    <dataValidation sqref="C87 G87 H87"/>
    <dataValidation sqref="C88 G88 H88"/>
    <dataValidation sqref="C89 G89 H89"/>
    <dataValidation sqref="C90 G90 H90"/>
    <dataValidation sqref="C91 G91 H91"/>
    <dataValidation sqref="C92 G92 H92"/>
    <dataValidation sqref="C93 G93 H93"/>
    <dataValidation sqref="C94 G94 H94"/>
    <dataValidation sqref="C95 G95 H95"/>
    <dataValidation sqref="C96 G96 H96"/>
    <dataValidation sqref="C97 G97 H97"/>
    <dataValidation sqref="C98 G98 H98"/>
    <dataValidation sqref="C99 G99 H99"/>
    <dataValidation sqref="C100 G100 H100"/>
    <dataValidation sqref="C103 F103 G103 H103 J103"/>
    <dataValidation sqref="C104 F104 G104 H104 J104"/>
    <dataValidation sqref="C105 F105 G105 H105 J105"/>
    <dataValidation sqref="C106 F106 G106 H106 J106"/>
    <dataValidation sqref="C107 F107 G107 H107 J107"/>
    <dataValidation sqref="C110 F110 G110 H110 J110"/>
    <dataValidation sqref="C111 F111 G111 H111 J111"/>
    <dataValidation sqref="C112 F112 G112 H112 J112"/>
    <dataValidation sqref="C113 F113 G113 H113 J113"/>
    <dataValidation sqref="C114 F114 G114 H114 J114"/>
    <dataValidation sqref="C115 F115 G115 H115 J115"/>
    <dataValidation sqref="C116 F116 G116 H116 J116"/>
    <dataValidation sqref="C117 F117 G117 H117 J117"/>
    <dataValidation sqref="C118 F118 G118 H118 J118"/>
    <dataValidation sqref="C119 F119 G119 H119 J119"/>
    <dataValidation sqref="C122 D122 F122 G122 H122"/>
    <dataValidation sqref="C123 D123 F123 G123 H123"/>
    <dataValidation sqref="C124 D124 F124 G124 H124"/>
    <dataValidation sqref="C125 D125 F125 G125 H125"/>
    <dataValidation sqref="C126 D126 F126 G126 H126"/>
    <dataValidation sqref="C127 D127 F127 G127 H127"/>
    <dataValidation sqref="C128 D128 F128 G128 H128"/>
    <dataValidation sqref="C129 D129 F129 G129 H129"/>
    <dataValidation sqref="C130 D130 F130 G130 H130"/>
    <dataValidation sqref="C131 D131 F131 G131 H131"/>
    <dataValidation sqref="C134"/>
    <dataValidation sqref="C135"/>
    <dataValidation sqref="C136"/>
    <dataValidation sqref="C137"/>
    <dataValidation sqref="C138"/>
    <dataValidation sqref="C139"/>
    <dataValidation sqref="C140"/>
    <dataValidation sqref="C141"/>
    <dataValidation sqref="C142"/>
    <dataValidation sqref="C143"/>
  </dataValidations>
  <pageMargins left="0.35" right="0.35" top="0.5" bottom="0.5" header="0.2" footer="0.2"/>
</worksheet>
</file>

<file path=xl/worksheets/sheet4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2" ySplit="4" topLeftCell="C5" activePane="bottomRight" state="frozen"/>
    </sheetView>
  </sheetViews>
  <sheetFormatPr defaultRowHeight="15" outlineLevelRow="1"/>
  <cols>
    <col min="1" max="1" width="36" customWidth="1"/>
    <col min="2" max="2" width="18" customWidth="1"/>
    <col min="3" max="3" width="21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4" customWidth="1"/>
    <col min="12" max="12" width="12" customWidth="1" hidden="1"/>
    <col min="13" max="13" width="12" customWidth="1" hidden="1"/>
    <col min="14" max="14" width="12" customWidth="1" hidden="1"/>
  </cols>
  <sheetData>
    <row r="1" ht="36" customHeight="1">
      <c r="A1" s="1" t="inlineStr">
        <is>
          <t xml:space="preserve">Topps Chrome F1 2023 — Autographes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Carte</t>
        </is>
      </c>
      <c r="B4" s="7" t="inlineStr">
        <is>
          <t xml:space="preserve">Tirage principal</t>
        </is>
      </c>
      <c r="C4" s="7" t="inlineStr">
        <is>
          <t xml:space="preserve">Version principale</t>
        </is>
      </c>
      <c r="D4" s="7" t="inlineStr">
        <is>
          <t xml:space="preserve">Green Refractor /99</t>
        </is>
      </c>
      <c r="E4" s="7" t="inlineStr">
        <is>
          <t xml:space="preserve">Gold Refractor /50</t>
        </is>
      </c>
      <c r="F4" s="7" t="inlineStr">
        <is>
          <t xml:space="preserve">Gold Wave Refractor /50</t>
        </is>
      </c>
      <c r="G4" s="7" t="inlineStr">
        <is>
          <t xml:space="preserve">Orange Refractor /25</t>
        </is>
      </c>
      <c r="H4" s="7" t="inlineStr">
        <is>
          <t xml:space="preserve">Red Refractor /5</t>
        </is>
      </c>
      <c r="I4" s="7" t="inlineStr">
        <is>
          <t xml:space="preserve">Superfractor /1</t>
        </is>
      </c>
      <c r="J4" s="7" t="inlineStr">
        <is>
          <t xml:space="preserve">Printing Plates /1</t>
        </is>
      </c>
      <c r="K4" s="7" t="inlineStr">
        <is>
          <t xml:space="preserve">Progression</t>
        </is>
      </c>
      <c r="L4" s="7" t="inlineStr">
        <is>
          <t xml:space="preserve">Principales possédées</t>
        </is>
      </c>
      <c r="M4" s="7" t="inlineStr">
        <is>
          <t xml:space="preserve">Parallèles possédés</t>
        </is>
      </c>
      <c r="N4" s="7" t="inlineStr">
        <is>
          <t xml:space="preserve">Versions possédées</t>
        </is>
      </c>
    </row>
    <row r="5" ht="27" customHeight="1">
      <c r="A5" s="8" t="inlineStr">
        <is>
          <t xml:space="preserve">SET DE BASE  ·  58 cartes</t>
        </is>
      </c>
      <c r="K5" s="12" t="n">
        <f>SUM(N6:N63)/464</f>
        <v>0</v>
      </c>
    </row>
    <row r="6" ht="21" customHeight="1" outlineLevel="1">
      <c r="A6" s="9" t="inlineStr">
        <is>
          <t xml:space="preserve">Alexander Albon</t>
        </is>
      </c>
      <c r="B6" s="10" t="inlineStr">
        <is>
          <t xml:space="preserve"/>
        </is>
      </c>
      <c r="C6" s="11" t="b">
        <v>0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1" t="b">
        <v>0</v>
      </c>
      <c r="J6" s="11" t="b">
        <v>0</v>
      </c>
      <c r="K6" s="12" t="n">
        <f>N6/8</f>
        <v>0</v>
      </c>
      <c r="L6" s="10" t="n">
        <f>COUNTIF(C6,TRUE)</f>
        <v>0</v>
      </c>
      <c r="M6" s="10" t="n">
        <f>COUNTIF(D6:J6,TRUE)</f>
        <v>0</v>
      </c>
      <c r="N6" s="10" t="n">
        <f>L6+M6</f>
        <v>0</v>
      </c>
    </row>
    <row r="7" ht="21" customHeight="1" outlineLevel="1">
      <c r="A7" s="9" t="inlineStr">
        <is>
          <t xml:space="preserve">Antonio Giovinazzi</t>
        </is>
      </c>
      <c r="B7" s="10" t="inlineStr">
        <is>
          <t xml:space="preserve"/>
        </is>
      </c>
      <c r="C7" s="11" t="b">
        <v>0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1" t="b">
        <v>0</v>
      </c>
      <c r="J7" s="11" t="b">
        <v>0</v>
      </c>
      <c r="K7" s="12" t="n">
        <f>N7/8</f>
        <v>0</v>
      </c>
      <c r="L7" s="10" t="n">
        <f>COUNTIF(C7,TRUE)</f>
        <v>0</v>
      </c>
      <c r="M7" s="10" t="n">
        <f>COUNTIF(D7:J7,TRUE)</f>
        <v>0</v>
      </c>
      <c r="N7" s="10" t="n">
        <f>L7+M7</f>
        <v>0</v>
      </c>
    </row>
    <row r="8" ht="21" customHeight="1" outlineLevel="1">
      <c r="A8" s="9" t="inlineStr">
        <is>
          <t xml:space="preserve">Charles Leclerc</t>
        </is>
      </c>
      <c r="B8" s="10" t="inlineStr">
        <is>
          <t xml:space="preserve"/>
        </is>
      </c>
      <c r="C8" s="11" t="b">
        <v>0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0</v>
      </c>
      <c r="I8" s="11" t="b">
        <v>0</v>
      </c>
      <c r="J8" s="11" t="b">
        <v>0</v>
      </c>
      <c r="K8" s="12" t="n">
        <f>N8/8</f>
        <v>0</v>
      </c>
      <c r="L8" s="10" t="n">
        <f>COUNTIF(C8,TRUE)</f>
        <v>0</v>
      </c>
      <c r="M8" s="10" t="n">
        <f>COUNTIF(D8:J8,TRUE)</f>
        <v>0</v>
      </c>
      <c r="N8" s="10" t="n">
        <f>L8+M8</f>
        <v>0</v>
      </c>
    </row>
    <row r="9" ht="21" customHeight="1" outlineLevel="1">
      <c r="A9" s="9" t="inlineStr">
        <is>
          <t xml:space="preserve">Carlos Sainz</t>
        </is>
      </c>
      <c r="B9" s="10" t="inlineStr">
        <is>
          <t xml:space="preserve"/>
        </is>
      </c>
      <c r="C9" s="11" t="b">
        <v>0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0</v>
      </c>
      <c r="I9" s="11" t="b">
        <v>0</v>
      </c>
      <c r="J9" s="11" t="b">
        <v>0</v>
      </c>
      <c r="K9" s="12" t="n">
        <f>N9/8</f>
        <v>0</v>
      </c>
      <c r="L9" s="10" t="n">
        <f>COUNTIF(C9,TRUE)</f>
        <v>0</v>
      </c>
      <c r="M9" s="10" t="n">
        <f>COUNTIF(D9:J9,TRUE)</f>
        <v>0</v>
      </c>
      <c r="N9" s="10" t="n">
        <f>L9+M9</f>
        <v>0</v>
      </c>
    </row>
    <row r="10" ht="21" customHeight="1" outlineLevel="1">
      <c r="A10" s="9" t="inlineStr">
        <is>
          <t xml:space="preserve">Daniel Ricciardo</t>
        </is>
      </c>
      <c r="B10" s="10" t="inlineStr">
        <is>
          <t xml:space="preserve"/>
        </is>
      </c>
      <c r="C10" s="11" t="b">
        <v>0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 t="b">
        <v>0</v>
      </c>
      <c r="K10" s="12" t="n">
        <f>N10/8</f>
        <v>0</v>
      </c>
      <c r="L10" s="10" t="n">
        <f>COUNTIF(C10,TRUE)</f>
        <v>0</v>
      </c>
      <c r="M10" s="10" t="n">
        <f>COUNTIF(D10:J10,TRUE)</f>
        <v>0</v>
      </c>
      <c r="N10" s="10" t="n">
        <f>L10+M10</f>
        <v>0</v>
      </c>
    </row>
    <row r="11" ht="21" customHeight="1" outlineLevel="1">
      <c r="A11" s="9" t="inlineStr">
        <is>
          <t xml:space="preserve">Esteban Ocon</t>
        </is>
      </c>
      <c r="B11" s="10" t="inlineStr">
        <is>
          <t xml:space="preserve"/>
        </is>
      </c>
      <c r="C11" s="11" t="b">
        <v>0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 t="b">
        <v>0</v>
      </c>
      <c r="K11" s="12" t="n">
        <f>N11/8</f>
        <v>0</v>
      </c>
      <c r="L11" s="10" t="n">
        <f>COUNTIF(C11,TRUE)</f>
        <v>0</v>
      </c>
      <c r="M11" s="10" t="n">
        <f>COUNTIF(D11:J11,TRUE)</f>
        <v>0</v>
      </c>
      <c r="N11" s="10" t="n">
        <f>L11+M11</f>
        <v>0</v>
      </c>
    </row>
    <row r="12" ht="21" customHeight="1" outlineLevel="1">
      <c r="A12" s="9" t="inlineStr">
        <is>
          <t xml:space="preserve">Fernando Alonso</t>
        </is>
      </c>
      <c r="B12" s="10" t="inlineStr">
        <is>
          <t xml:space="preserve"/>
        </is>
      </c>
      <c r="C12" s="11" t="b">
        <v>0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 t="b">
        <v>0</v>
      </c>
      <c r="K12" s="12" t="n">
        <f>N12/8</f>
        <v>0</v>
      </c>
      <c r="L12" s="10" t="n">
        <f>COUNTIF(C12,TRUE)</f>
        <v>0</v>
      </c>
      <c r="M12" s="10" t="n">
        <f>COUNTIF(D12:J12,TRUE)</f>
        <v>0</v>
      </c>
      <c r="N12" s="10" t="n">
        <f>L12+M12</f>
        <v>0</v>
      </c>
    </row>
    <row r="13" ht="21" customHeight="1" outlineLevel="1">
      <c r="A13" s="9" t="inlineStr">
        <is>
          <t xml:space="preserve">George Russell</t>
        </is>
      </c>
      <c r="B13" s="10" t="inlineStr">
        <is>
          <t xml:space="preserve"/>
        </is>
      </c>
      <c r="C13" s="11" t="b">
        <v>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 t="b">
        <v>0</v>
      </c>
      <c r="K13" s="12" t="n">
        <f>N13/8</f>
        <v>0</v>
      </c>
      <c r="L13" s="10" t="n">
        <f>COUNTIF(C13,TRUE)</f>
        <v>0</v>
      </c>
      <c r="M13" s="10" t="n">
        <f>COUNTIF(D13:J13,TRUE)</f>
        <v>0</v>
      </c>
      <c r="N13" s="10" t="n">
        <f>L13+M13</f>
        <v>0</v>
      </c>
    </row>
    <row r="14" ht="21" customHeight="1" outlineLevel="1">
      <c r="A14" s="9" t="inlineStr">
        <is>
          <t xml:space="preserve">Kevin Magnussen</t>
        </is>
      </c>
      <c r="B14" s="10" t="inlineStr">
        <is>
          <t xml:space="preserve"/>
        </is>
      </c>
      <c r="C14" s="11" t="b">
        <v>0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 t="b">
        <v>0</v>
      </c>
      <c r="K14" s="12" t="n">
        <f>N14/8</f>
        <v>0</v>
      </c>
      <c r="L14" s="10" t="n">
        <f>COUNTIF(C14,TRUE)</f>
        <v>0</v>
      </c>
      <c r="M14" s="10" t="n">
        <f>COUNTIF(D14:J14,TRUE)</f>
        <v>0</v>
      </c>
      <c r="N14" s="10" t="n">
        <f>L14+M14</f>
        <v>0</v>
      </c>
    </row>
    <row r="15" ht="21" customHeight="1" outlineLevel="1">
      <c r="A15" s="9" t="inlineStr">
        <is>
          <t xml:space="preserve">Lewis Hamilton</t>
        </is>
      </c>
      <c r="B15" s="10" t="inlineStr">
        <is>
          <t xml:space="preserve"/>
        </is>
      </c>
      <c r="C15" s="11" t="b">
        <v>0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 t="b">
        <v>0</v>
      </c>
      <c r="K15" s="12" t="n">
        <f>N15/8</f>
        <v>0</v>
      </c>
      <c r="L15" s="10" t="n">
        <f>COUNTIF(C15,TRUE)</f>
        <v>0</v>
      </c>
      <c r="M15" s="10" t="n">
        <f>COUNTIF(D15:J15,TRUE)</f>
        <v>0</v>
      </c>
      <c r="N15" s="10" t="n">
        <f>L15+M15</f>
        <v>0</v>
      </c>
    </row>
    <row r="16" ht="21" customHeight="1" outlineLevel="1">
      <c r="A16" s="9" t="inlineStr">
        <is>
          <t xml:space="preserve">Lando Norris</t>
        </is>
      </c>
      <c r="B16" s="10" t="inlineStr">
        <is>
          <t xml:space="preserve"/>
        </is>
      </c>
      <c r="C16" s="11" t="b">
        <v>0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 t="b">
        <v>0</v>
      </c>
      <c r="K16" s="12" t="n">
        <f>N16/8</f>
        <v>0</v>
      </c>
      <c r="L16" s="10" t="n">
        <f>COUNTIF(C16,TRUE)</f>
        <v>0</v>
      </c>
      <c r="M16" s="10" t="n">
        <f>COUNTIF(D16:J16,TRUE)</f>
        <v>0</v>
      </c>
      <c r="N16" s="10" t="n">
        <f>L16+M16</f>
        <v>0</v>
      </c>
    </row>
    <row r="17" ht="21" customHeight="1" outlineLevel="1">
      <c r="A17" s="9" t="inlineStr">
        <is>
          <t xml:space="preserve">Lance Stroll</t>
        </is>
      </c>
      <c r="B17" s="10" t="inlineStr">
        <is>
          <t xml:space="preserve"/>
        </is>
      </c>
      <c r="C17" s="11" t="b">
        <v>0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 t="b">
        <v>0</v>
      </c>
      <c r="K17" s="12" t="n">
        <f>N17/8</f>
        <v>0</v>
      </c>
      <c r="L17" s="10" t="n">
        <f>COUNTIF(C17,TRUE)</f>
        <v>0</v>
      </c>
      <c r="M17" s="10" t="n">
        <f>COUNTIF(D17:J17,TRUE)</f>
        <v>0</v>
      </c>
      <c r="N17" s="10" t="n">
        <f>L17+M17</f>
        <v>0</v>
      </c>
    </row>
    <row r="18" ht="21" customHeight="1" outlineLevel="1">
      <c r="A18" s="9" t="inlineStr">
        <is>
          <t xml:space="preserve">Logan Sargeant (RC)</t>
        </is>
      </c>
      <c r="B18" s="10" t="inlineStr">
        <is>
          <t xml:space="preserve"/>
        </is>
      </c>
      <c r="C18" s="11" t="b">
        <v>0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 t="b">
        <v>0</v>
      </c>
      <c r="K18" s="12" t="n">
        <f>N18/8</f>
        <v>0</v>
      </c>
      <c r="L18" s="10" t="n">
        <f>COUNTIF(C18,TRUE)</f>
        <v>0</v>
      </c>
      <c r="M18" s="10" t="n">
        <f>COUNTIF(D18:J18,TRUE)</f>
        <v>0</v>
      </c>
      <c r="N18" s="10" t="n">
        <f>L18+M18</f>
        <v>0</v>
      </c>
    </row>
    <row r="19" ht="21" customHeight="1" outlineLevel="1">
      <c r="A19" s="9" t="inlineStr">
        <is>
          <t xml:space="preserve">Mick Schumacher</t>
        </is>
      </c>
      <c r="B19" s="10" t="inlineStr">
        <is>
          <t xml:space="preserve"/>
        </is>
      </c>
      <c r="C19" s="11" t="b">
        <v>0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 t="b">
        <v>0</v>
      </c>
      <c r="K19" s="12" t="n">
        <f>N19/8</f>
        <v>0</v>
      </c>
      <c r="L19" s="10" t="n">
        <f>COUNTIF(C19,TRUE)</f>
        <v>0</v>
      </c>
      <c r="M19" s="10" t="n">
        <f>COUNTIF(D19:J19,TRUE)</f>
        <v>0</v>
      </c>
      <c r="N19" s="10" t="n">
        <f>L19+M19</f>
        <v>0</v>
      </c>
    </row>
    <row r="20" ht="21" customHeight="1" outlineLevel="1">
      <c r="A20" s="9" t="inlineStr">
        <is>
          <t xml:space="preserve">Max Verstappen</t>
        </is>
      </c>
      <c r="B20" s="10" t="inlineStr">
        <is>
          <t xml:space="preserve"/>
        </is>
      </c>
      <c r="C20" s="11" t="b">
        <v>0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1" t="b">
        <v>0</v>
      </c>
      <c r="K20" s="12" t="n">
        <f>N20/8</f>
        <v>0</v>
      </c>
      <c r="L20" s="10" t="n">
        <f>COUNTIF(C20,TRUE)</f>
        <v>0</v>
      </c>
      <c r="M20" s="10" t="n">
        <f>COUNTIF(D20:J20,TRUE)</f>
        <v>0</v>
      </c>
      <c r="N20" s="10" t="n">
        <f>L20+M20</f>
        <v>0</v>
      </c>
    </row>
    <row r="21" ht="21" customHeight="1" outlineLevel="1">
      <c r="A21" s="9" t="inlineStr">
        <is>
          <t xml:space="preserve">Nyck de Vries (RC)</t>
        </is>
      </c>
      <c r="B21" s="10" t="inlineStr">
        <is>
          <t xml:space="preserve"/>
        </is>
      </c>
      <c r="C21" s="11" t="b">
        <v>0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1" t="b">
        <v>0</v>
      </c>
      <c r="K21" s="12" t="n">
        <f>N21/8</f>
        <v>0</v>
      </c>
      <c r="L21" s="10" t="n">
        <f>COUNTIF(C21,TRUE)</f>
        <v>0</v>
      </c>
      <c r="M21" s="10" t="n">
        <f>COUNTIF(D21:J21,TRUE)</f>
        <v>0</v>
      </c>
      <c r="N21" s="10" t="n">
        <f>L21+M21</f>
        <v>0</v>
      </c>
    </row>
    <row r="22" ht="21" customHeight="1" outlineLevel="1">
      <c r="A22" s="9" t="inlineStr">
        <is>
          <t xml:space="preserve">Nico Hülkenberg</t>
        </is>
      </c>
      <c r="B22" s="10" t="inlineStr">
        <is>
          <t xml:space="preserve"/>
        </is>
      </c>
      <c r="C22" s="11" t="b">
        <v>0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1" t="b">
        <v>0</v>
      </c>
      <c r="K22" s="12" t="n">
        <f>N22/8</f>
        <v>0</v>
      </c>
      <c r="L22" s="10" t="n">
        <f>COUNTIF(C22,TRUE)</f>
        <v>0</v>
      </c>
      <c r="M22" s="10" t="n">
        <f>COUNTIF(D22:J22,TRUE)</f>
        <v>0</v>
      </c>
      <c r="N22" s="10" t="n">
        <f>L22+M22</f>
        <v>0</v>
      </c>
    </row>
    <row r="23" ht="21" customHeight="1" outlineLevel="1">
      <c r="A23" s="9" t="inlineStr">
        <is>
          <t xml:space="preserve">Oscar Piastri (RC)</t>
        </is>
      </c>
      <c r="B23" s="10" t="inlineStr">
        <is>
          <t xml:space="preserve"/>
        </is>
      </c>
      <c r="C23" s="11" t="b">
        <v>0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1" t="b">
        <v>0</v>
      </c>
      <c r="K23" s="12" t="n">
        <f>N23/8</f>
        <v>0</v>
      </c>
      <c r="L23" s="10" t="n">
        <f>COUNTIF(C23,TRUE)</f>
        <v>0</v>
      </c>
      <c r="M23" s="10" t="n">
        <f>COUNTIF(D23:J23,TRUE)</f>
        <v>0</v>
      </c>
      <c r="N23" s="10" t="n">
        <f>L23+M23</f>
        <v>0</v>
      </c>
    </row>
    <row r="24" ht="21" customHeight="1" outlineLevel="1">
      <c r="A24" s="9" t="inlineStr">
        <is>
          <t xml:space="preserve">Pierre Gasly</t>
        </is>
      </c>
      <c r="B24" s="10" t="inlineStr">
        <is>
          <t xml:space="preserve"/>
        </is>
      </c>
      <c r="C24" s="11" t="b">
        <v>0</v>
      </c>
      <c r="D24" s="11" t="b">
        <v>0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1" t="b">
        <v>0</v>
      </c>
      <c r="K24" s="12" t="n">
        <f>N24/8</f>
        <v>0</v>
      </c>
      <c r="L24" s="10" t="n">
        <f>COUNTIF(C24,TRUE)</f>
        <v>0</v>
      </c>
      <c r="M24" s="10" t="n">
        <f>COUNTIF(D24:J24,TRUE)</f>
        <v>0</v>
      </c>
      <c r="N24" s="10" t="n">
        <f>L24+M24</f>
        <v>0</v>
      </c>
    </row>
    <row r="25" ht="21" customHeight="1" outlineLevel="1">
      <c r="A25" s="9" t="inlineStr">
        <is>
          <t xml:space="preserve">Robert Shwartzman</t>
        </is>
      </c>
      <c r="B25" s="10" t="inlineStr">
        <is>
          <t xml:space="preserve"/>
        </is>
      </c>
      <c r="C25" s="11" t="b">
        <v>0</v>
      </c>
      <c r="D25" s="11" t="b">
        <v>0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1" t="b">
        <v>0</v>
      </c>
      <c r="K25" s="12" t="n">
        <f>N25/8</f>
        <v>0</v>
      </c>
      <c r="L25" s="10" t="n">
        <f>COUNTIF(C25,TRUE)</f>
        <v>0</v>
      </c>
      <c r="M25" s="10" t="n">
        <f>COUNTIF(D25:J25,TRUE)</f>
        <v>0</v>
      </c>
      <c r="N25" s="10" t="n">
        <f>L25+M25</f>
        <v>0</v>
      </c>
    </row>
    <row r="26" ht="21" customHeight="1" outlineLevel="1">
      <c r="A26" s="9" t="inlineStr">
        <is>
          <t xml:space="preserve">Sergio Pérez</t>
        </is>
      </c>
      <c r="B26" s="10" t="inlineStr">
        <is>
          <t xml:space="preserve"/>
        </is>
      </c>
      <c r="C26" s="11" t="b">
        <v>0</v>
      </c>
      <c r="D26" s="11" t="b">
        <v>0</v>
      </c>
      <c r="E26" s="11" t="b">
        <v>0</v>
      </c>
      <c r="F26" s="11" t="b">
        <v>0</v>
      </c>
      <c r="G26" s="11" t="b">
        <v>0</v>
      </c>
      <c r="H26" s="11" t="b">
        <v>0</v>
      </c>
      <c r="I26" s="11" t="b">
        <v>0</v>
      </c>
      <c r="J26" s="11" t="b">
        <v>0</v>
      </c>
      <c r="K26" s="12" t="n">
        <f>N26/8</f>
        <v>0</v>
      </c>
      <c r="L26" s="10" t="n">
        <f>COUNTIF(C26,TRUE)</f>
        <v>0</v>
      </c>
      <c r="M26" s="10" t="n">
        <f>COUNTIF(D26:J26,TRUE)</f>
        <v>0</v>
      </c>
      <c r="N26" s="10" t="n">
        <f>L26+M26</f>
        <v>0</v>
      </c>
    </row>
    <row r="27" ht="21" customHeight="1" outlineLevel="1">
      <c r="A27" s="9" t="inlineStr">
        <is>
          <t xml:space="preserve">Stoffel Vandoorne</t>
        </is>
      </c>
      <c r="B27" s="10" t="inlineStr">
        <is>
          <t xml:space="preserve"/>
        </is>
      </c>
      <c r="C27" s="11" t="b">
        <v>0</v>
      </c>
      <c r="D27" s="11" t="b">
        <v>0</v>
      </c>
      <c r="E27" s="11" t="b">
        <v>0</v>
      </c>
      <c r="F27" s="11" t="b">
        <v>0</v>
      </c>
      <c r="G27" s="11" t="b">
        <v>0</v>
      </c>
      <c r="H27" s="11" t="b">
        <v>0</v>
      </c>
      <c r="I27" s="11" t="b">
        <v>0</v>
      </c>
      <c r="J27" s="11" t="b">
        <v>0</v>
      </c>
      <c r="K27" s="12" t="n">
        <f>N27/8</f>
        <v>0</v>
      </c>
      <c r="L27" s="10" t="n">
        <f>COUNTIF(C27,TRUE)</f>
        <v>0</v>
      </c>
      <c r="M27" s="10" t="n">
        <f>COUNTIF(D27:J27,TRUE)</f>
        <v>0</v>
      </c>
      <c r="N27" s="10" t="n">
        <f>L27+M27</f>
        <v>0</v>
      </c>
    </row>
    <row r="28" ht="21" customHeight="1" outlineLevel="1">
      <c r="A28" s="9" t="inlineStr">
        <is>
          <t xml:space="preserve">Valtteri Bottas</t>
        </is>
      </c>
      <c r="B28" s="10" t="inlineStr">
        <is>
          <t xml:space="preserve"/>
        </is>
      </c>
      <c r="C28" s="11" t="b">
        <v>0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0</v>
      </c>
      <c r="I28" s="11" t="b">
        <v>0</v>
      </c>
      <c r="J28" s="11" t="b">
        <v>0</v>
      </c>
      <c r="K28" s="12" t="n">
        <f>N28/8</f>
        <v>0</v>
      </c>
      <c r="L28" s="10" t="n">
        <f>COUNTIF(C28,TRUE)</f>
        <v>0</v>
      </c>
      <c r="M28" s="10" t="n">
        <f>COUNTIF(D28:J28,TRUE)</f>
        <v>0</v>
      </c>
      <c r="N28" s="10" t="n">
        <f>L28+M28</f>
        <v>0</v>
      </c>
    </row>
    <row r="29" ht="21" customHeight="1" outlineLevel="1">
      <c r="A29" s="9" t="inlineStr">
        <is>
          <t xml:space="preserve">Yuki Tsunoda</t>
        </is>
      </c>
      <c r="B29" s="10" t="inlineStr">
        <is>
          <t xml:space="preserve"/>
        </is>
      </c>
      <c r="C29" s="11" t="b">
        <v>0</v>
      </c>
      <c r="D29" s="11" t="b">
        <v>0</v>
      </c>
      <c r="E29" s="11" t="b">
        <v>0</v>
      </c>
      <c r="F29" s="11" t="b">
        <v>0</v>
      </c>
      <c r="G29" s="11" t="b">
        <v>0</v>
      </c>
      <c r="H29" s="11" t="b">
        <v>0</v>
      </c>
      <c r="I29" s="11" t="b">
        <v>0</v>
      </c>
      <c r="J29" s="11" t="b">
        <v>0</v>
      </c>
      <c r="K29" s="12" t="n">
        <f>N29/8</f>
        <v>0</v>
      </c>
      <c r="L29" s="10" t="n">
        <f>COUNTIF(C29,TRUE)</f>
        <v>0</v>
      </c>
      <c r="M29" s="10" t="n">
        <f>COUNTIF(D29:J29,TRUE)</f>
        <v>0</v>
      </c>
      <c r="N29" s="10" t="n">
        <f>L29+M29</f>
        <v>0</v>
      </c>
    </row>
    <row r="30" ht="21" customHeight="1" outlineLevel="1">
      <c r="A30" s="9" t="inlineStr">
        <is>
          <t xml:space="preserve">Zhou Guanyu</t>
        </is>
      </c>
      <c r="B30" s="10" t="inlineStr">
        <is>
          <t xml:space="preserve"/>
        </is>
      </c>
      <c r="C30" s="11" t="b">
        <v>0</v>
      </c>
      <c r="D30" s="11" t="b">
        <v>0</v>
      </c>
      <c r="E30" s="11" t="b">
        <v>0</v>
      </c>
      <c r="F30" s="11" t="b">
        <v>0</v>
      </c>
      <c r="G30" s="11" t="b">
        <v>0</v>
      </c>
      <c r="H30" s="11" t="b">
        <v>0</v>
      </c>
      <c r="I30" s="11" t="b">
        <v>0</v>
      </c>
      <c r="J30" s="11" t="b">
        <v>0</v>
      </c>
      <c r="K30" s="12" t="n">
        <f>N30/8</f>
        <v>0</v>
      </c>
      <c r="L30" s="10" t="n">
        <f>COUNTIF(C30,TRUE)</f>
        <v>0</v>
      </c>
      <c r="M30" s="10" t="n">
        <f>COUNTIF(D30:J30,TRUE)</f>
        <v>0</v>
      </c>
      <c r="N30" s="10" t="n">
        <f>L30+M30</f>
        <v>0</v>
      </c>
    </row>
    <row r="31" ht="21" customHeight="1" outlineLevel="1">
      <c r="A31" s="9" t="inlineStr">
        <is>
          <t xml:space="preserve">Alessandro Alunni Bravi</t>
        </is>
      </c>
      <c r="B31" s="10" t="inlineStr">
        <is>
          <t xml:space="preserve"/>
        </is>
      </c>
      <c r="C31" s="11" t="b">
        <v>0</v>
      </c>
      <c r="D31" s="11" t="b">
        <v>0</v>
      </c>
      <c r="E31" s="11" t="b">
        <v>0</v>
      </c>
      <c r="F31" s="11" t="b">
        <v>0</v>
      </c>
      <c r="G31" s="11" t="b">
        <v>0</v>
      </c>
      <c r="H31" s="11" t="b">
        <v>0</v>
      </c>
      <c r="I31" s="11" t="b">
        <v>0</v>
      </c>
      <c r="J31" s="11" t="b">
        <v>0</v>
      </c>
      <c r="K31" s="12" t="n">
        <f>N31/8</f>
        <v>0</v>
      </c>
      <c r="L31" s="10" t="n">
        <f>COUNTIF(C31,TRUE)</f>
        <v>0</v>
      </c>
      <c r="M31" s="10" t="n">
        <f>COUNTIF(D31:J31,TRUE)</f>
        <v>0</v>
      </c>
      <c r="N31" s="10" t="n">
        <f>L31+M31</f>
        <v>0</v>
      </c>
    </row>
    <row r="32" ht="21" customHeight="1" outlineLevel="1">
      <c r="A32" s="9" t="inlineStr">
        <is>
          <t xml:space="preserve">Andrea Stella</t>
        </is>
      </c>
      <c r="B32" s="10" t="inlineStr">
        <is>
          <t xml:space="preserve"/>
        </is>
      </c>
      <c r="C32" s="11" t="b">
        <v>0</v>
      </c>
      <c r="D32" s="11" t="b">
        <v>0</v>
      </c>
      <c r="E32" s="11" t="b">
        <v>0</v>
      </c>
      <c r="F32" s="11" t="b">
        <v>0</v>
      </c>
      <c r="G32" s="11" t="b">
        <v>0</v>
      </c>
      <c r="H32" s="11" t="b">
        <v>0</v>
      </c>
      <c r="I32" s="11" t="b">
        <v>0</v>
      </c>
      <c r="J32" s="11" t="b">
        <v>0</v>
      </c>
      <c r="K32" s="12" t="n">
        <f>N32/8</f>
        <v>0</v>
      </c>
      <c r="L32" s="10" t="n">
        <f>COUNTIF(C32,TRUE)</f>
        <v>0</v>
      </c>
      <c r="M32" s="10" t="n">
        <f>COUNTIF(D32:J32,TRUE)</f>
        <v>0</v>
      </c>
      <c r="N32" s="10" t="n">
        <f>L32+M32</f>
        <v>0</v>
      </c>
    </row>
    <row r="33" ht="21" customHeight="1" outlineLevel="1">
      <c r="A33" s="9" t="inlineStr">
        <is>
          <t xml:space="preserve">Bruno Famin</t>
        </is>
      </c>
      <c r="B33" s="10" t="inlineStr">
        <is>
          <t xml:space="preserve"/>
        </is>
      </c>
      <c r="C33" s="11" t="b">
        <v>0</v>
      </c>
      <c r="D33" s="11" t="b">
        <v>0</v>
      </c>
      <c r="E33" s="11" t="b">
        <v>0</v>
      </c>
      <c r="F33" s="11" t="b">
        <v>0</v>
      </c>
      <c r="G33" s="11" t="b">
        <v>0</v>
      </c>
      <c r="H33" s="11" t="b">
        <v>0</v>
      </c>
      <c r="I33" s="11" t="b">
        <v>0</v>
      </c>
      <c r="J33" s="11" t="b">
        <v>0</v>
      </c>
      <c r="K33" s="12" t="n">
        <f>N33/8</f>
        <v>0</v>
      </c>
      <c r="L33" s="10" t="n">
        <f>COUNTIF(C33,TRUE)</f>
        <v>0</v>
      </c>
      <c r="M33" s="10" t="n">
        <f>COUNTIF(D33:J33,TRUE)</f>
        <v>0</v>
      </c>
      <c r="N33" s="10" t="n">
        <f>L33+M33</f>
        <v>0</v>
      </c>
    </row>
    <row r="34" ht="21" customHeight="1" outlineLevel="1">
      <c r="A34" s="9" t="inlineStr">
        <is>
          <t xml:space="preserve">Christian Horner</t>
        </is>
      </c>
      <c r="B34" s="10" t="inlineStr">
        <is>
          <t xml:space="preserve"/>
        </is>
      </c>
      <c r="C34" s="11" t="b">
        <v>0</v>
      </c>
      <c r="D34" s="11" t="b">
        <v>0</v>
      </c>
      <c r="E34" s="11" t="b">
        <v>0</v>
      </c>
      <c r="F34" s="11" t="b">
        <v>0</v>
      </c>
      <c r="G34" s="11" t="b">
        <v>0</v>
      </c>
      <c r="H34" s="11" t="b">
        <v>0</v>
      </c>
      <c r="I34" s="11" t="b">
        <v>0</v>
      </c>
      <c r="J34" s="11" t="b">
        <v>0</v>
      </c>
      <c r="K34" s="12" t="n">
        <f>N34/8</f>
        <v>0</v>
      </c>
      <c r="L34" s="10" t="n">
        <f>COUNTIF(C34,TRUE)</f>
        <v>0</v>
      </c>
      <c r="M34" s="10" t="n">
        <f>COUNTIF(D34:J34,TRUE)</f>
        <v>0</v>
      </c>
      <c r="N34" s="10" t="n">
        <f>L34+M34</f>
        <v>0</v>
      </c>
    </row>
    <row r="35" ht="21" customHeight="1" outlineLevel="1">
      <c r="A35" s="9" t="inlineStr">
        <is>
          <t xml:space="preserve">Franz Tost</t>
        </is>
      </c>
      <c r="B35" s="10" t="inlineStr">
        <is>
          <t xml:space="preserve"/>
        </is>
      </c>
      <c r="C35" s="11" t="b">
        <v>0</v>
      </c>
      <c r="D35" s="11" t="b">
        <v>0</v>
      </c>
      <c r="E35" s="11" t="b">
        <v>0</v>
      </c>
      <c r="F35" s="11" t="b">
        <v>0</v>
      </c>
      <c r="G35" s="11" t="b">
        <v>0</v>
      </c>
      <c r="H35" s="11" t="b">
        <v>0</v>
      </c>
      <c r="I35" s="11" t="b">
        <v>0</v>
      </c>
      <c r="J35" s="11" t="b">
        <v>0</v>
      </c>
      <c r="K35" s="12" t="n">
        <f>N35/8</f>
        <v>0</v>
      </c>
      <c r="L35" s="10" t="n">
        <f>COUNTIF(C35,TRUE)</f>
        <v>0</v>
      </c>
      <c r="M35" s="10" t="n">
        <f>COUNTIF(D35:J35,TRUE)</f>
        <v>0</v>
      </c>
      <c r="N35" s="10" t="n">
        <f>L35+M35</f>
        <v>0</v>
      </c>
    </row>
    <row r="36" ht="21" customHeight="1" outlineLevel="1">
      <c r="A36" s="9" t="inlineStr">
        <is>
          <t xml:space="preserve">Frédéric Vasseur</t>
        </is>
      </c>
      <c r="B36" s="10" t="inlineStr">
        <is>
          <t xml:space="preserve"/>
        </is>
      </c>
      <c r="C36" s="11" t="b">
        <v>0</v>
      </c>
      <c r="D36" s="11" t="b">
        <v>0</v>
      </c>
      <c r="E36" s="11" t="b">
        <v>0</v>
      </c>
      <c r="F36" s="11" t="b">
        <v>0</v>
      </c>
      <c r="G36" s="11" t="b">
        <v>0</v>
      </c>
      <c r="H36" s="11" t="b">
        <v>0</v>
      </c>
      <c r="I36" s="11" t="b">
        <v>0</v>
      </c>
      <c r="J36" s="11" t="b">
        <v>0</v>
      </c>
      <c r="K36" s="12" t="n">
        <f>N36/8</f>
        <v>0</v>
      </c>
      <c r="L36" s="10" t="n">
        <f>COUNTIF(C36,TRUE)</f>
        <v>0</v>
      </c>
      <c r="M36" s="10" t="n">
        <f>COUNTIF(D36:J36,TRUE)</f>
        <v>0</v>
      </c>
      <c r="N36" s="10" t="n">
        <f>L36+M36</f>
        <v>0</v>
      </c>
    </row>
    <row r="37" ht="21" customHeight="1" outlineLevel="1">
      <c r="A37" s="9" t="inlineStr">
        <is>
          <t xml:space="preserve">Guenther Steiner</t>
        </is>
      </c>
      <c r="B37" s="10" t="inlineStr">
        <is>
          <t xml:space="preserve"/>
        </is>
      </c>
      <c r="C37" s="11" t="b">
        <v>0</v>
      </c>
      <c r="D37" s="11" t="b">
        <v>0</v>
      </c>
      <c r="E37" s="11" t="b">
        <v>0</v>
      </c>
      <c r="F37" s="11" t="b">
        <v>0</v>
      </c>
      <c r="G37" s="11" t="b">
        <v>0</v>
      </c>
      <c r="H37" s="11" t="b">
        <v>0</v>
      </c>
      <c r="I37" s="11" t="b">
        <v>0</v>
      </c>
      <c r="J37" s="11" t="b">
        <v>0</v>
      </c>
      <c r="K37" s="12" t="n">
        <f>N37/8</f>
        <v>0</v>
      </c>
      <c r="L37" s="10" t="n">
        <f>COUNTIF(C37,TRUE)</f>
        <v>0</v>
      </c>
      <c r="M37" s="10" t="n">
        <f>COUNTIF(D37:J37,TRUE)</f>
        <v>0</v>
      </c>
      <c r="N37" s="10" t="n">
        <f>L37+M37</f>
        <v>0</v>
      </c>
    </row>
    <row r="38" ht="21" customHeight="1" outlineLevel="1">
      <c r="A38" s="9" t="inlineStr">
        <is>
          <t xml:space="preserve">James Vowles</t>
        </is>
      </c>
      <c r="B38" s="10" t="inlineStr">
        <is>
          <t xml:space="preserve"/>
        </is>
      </c>
      <c r="C38" s="11" t="b">
        <v>0</v>
      </c>
      <c r="D38" s="11" t="b">
        <v>0</v>
      </c>
      <c r="E38" s="11" t="b">
        <v>0</v>
      </c>
      <c r="F38" s="11" t="b">
        <v>0</v>
      </c>
      <c r="G38" s="11" t="b">
        <v>0</v>
      </c>
      <c r="H38" s="11" t="b">
        <v>0</v>
      </c>
      <c r="I38" s="11" t="b">
        <v>0</v>
      </c>
      <c r="J38" s="11" t="b">
        <v>0</v>
      </c>
      <c r="K38" s="12" t="n">
        <f>N38/8</f>
        <v>0</v>
      </c>
      <c r="L38" s="10" t="n">
        <f>COUNTIF(C38,TRUE)</f>
        <v>0</v>
      </c>
      <c r="M38" s="10" t="n">
        <f>COUNTIF(D38:J38,TRUE)</f>
        <v>0</v>
      </c>
      <c r="N38" s="10" t="n">
        <f>L38+M38</f>
        <v>0</v>
      </c>
    </row>
    <row r="39" ht="21" customHeight="1" outlineLevel="1">
      <c r="A39" s="9" t="inlineStr">
        <is>
          <t xml:space="preserve">Mike Krack</t>
        </is>
      </c>
      <c r="B39" s="10" t="inlineStr">
        <is>
          <t xml:space="preserve"/>
        </is>
      </c>
      <c r="C39" s="11" t="b">
        <v>0</v>
      </c>
      <c r="D39" s="11" t="b">
        <v>0</v>
      </c>
      <c r="E39" s="11" t="b">
        <v>0</v>
      </c>
      <c r="F39" s="11" t="b">
        <v>0</v>
      </c>
      <c r="G39" s="11" t="b">
        <v>0</v>
      </c>
      <c r="H39" s="11" t="b">
        <v>0</v>
      </c>
      <c r="I39" s="11" t="b">
        <v>0</v>
      </c>
      <c r="J39" s="11" t="b">
        <v>0</v>
      </c>
      <c r="K39" s="12" t="n">
        <f>N39/8</f>
        <v>0</v>
      </c>
      <c r="L39" s="10" t="n">
        <f>COUNTIF(C39,TRUE)</f>
        <v>0</v>
      </c>
      <c r="M39" s="10" t="n">
        <f>COUNTIF(D39:J39,TRUE)</f>
        <v>0</v>
      </c>
      <c r="N39" s="10" t="n">
        <f>L39+M39</f>
        <v>0</v>
      </c>
    </row>
    <row r="40" ht="21" customHeight="1" outlineLevel="1">
      <c r="A40" s="9" t="inlineStr">
        <is>
          <t xml:space="preserve">Toto Wolff</t>
        </is>
      </c>
      <c r="B40" s="10" t="inlineStr">
        <is>
          <t xml:space="preserve"/>
        </is>
      </c>
      <c r="C40" s="11" t="b">
        <v>0</v>
      </c>
      <c r="D40" s="11" t="b">
        <v>0</v>
      </c>
      <c r="E40" s="11" t="b">
        <v>0</v>
      </c>
      <c r="F40" s="11" t="b">
        <v>0</v>
      </c>
      <c r="G40" s="11" t="b">
        <v>0</v>
      </c>
      <c r="H40" s="11" t="b">
        <v>0</v>
      </c>
      <c r="I40" s="11" t="b">
        <v>0</v>
      </c>
      <c r="J40" s="11" t="b">
        <v>0</v>
      </c>
      <c r="K40" s="12" t="n">
        <f>N40/8</f>
        <v>0</v>
      </c>
      <c r="L40" s="10" t="n">
        <f>COUNTIF(C40,TRUE)</f>
        <v>0</v>
      </c>
      <c r="M40" s="10" t="n">
        <f>COUNTIF(D40:J40,TRUE)</f>
        <v>0</v>
      </c>
      <c r="N40" s="10" t="n">
        <f>L40+M40</f>
        <v>0</v>
      </c>
    </row>
    <row r="41" ht="21" customHeight="1" outlineLevel="1">
      <c r="A41" s="9" t="inlineStr">
        <is>
          <t xml:space="preserve">Amaury Cordeel</t>
        </is>
      </c>
      <c r="B41" s="10" t="inlineStr">
        <is>
          <t xml:space="preserve"/>
        </is>
      </c>
      <c r="C41" s="11" t="b">
        <v>0</v>
      </c>
      <c r="D41" s="11" t="b">
        <v>0</v>
      </c>
      <c r="E41" s="11" t="b">
        <v>0</v>
      </c>
      <c r="F41" s="11" t="b">
        <v>0</v>
      </c>
      <c r="G41" s="11" t="b">
        <v>0</v>
      </c>
      <c r="H41" s="11" t="b">
        <v>0</v>
      </c>
      <c r="I41" s="11" t="b">
        <v>0</v>
      </c>
      <c r="J41" s="11" t="b">
        <v>0</v>
      </c>
      <c r="K41" s="12" t="n">
        <f>N41/8</f>
        <v>0</v>
      </c>
      <c r="L41" s="10" t="n">
        <f>COUNTIF(C41,TRUE)</f>
        <v>0</v>
      </c>
      <c r="M41" s="10" t="n">
        <f>COUNTIF(D41:J41,TRUE)</f>
        <v>0</v>
      </c>
      <c r="N41" s="10" t="n">
        <f>L41+M41</f>
        <v>0</v>
      </c>
    </row>
    <row r="42" ht="21" customHeight="1" outlineLevel="1">
      <c r="A42" s="9" t="inlineStr">
        <is>
          <t xml:space="preserve">Ayumu Iwasa</t>
        </is>
      </c>
      <c r="B42" s="10" t="inlineStr">
        <is>
          <t xml:space="preserve"/>
        </is>
      </c>
      <c r="C42" s="11" t="b">
        <v>0</v>
      </c>
      <c r="D42" s="11" t="b">
        <v>0</v>
      </c>
      <c r="E42" s="11" t="b">
        <v>0</v>
      </c>
      <c r="F42" s="11" t="b">
        <v>0</v>
      </c>
      <c r="G42" s="11" t="b">
        <v>0</v>
      </c>
      <c r="H42" s="11" t="b">
        <v>0</v>
      </c>
      <c r="I42" s="11" t="b">
        <v>0</v>
      </c>
      <c r="J42" s="11" t="b">
        <v>0</v>
      </c>
      <c r="K42" s="12" t="n">
        <f>N42/8</f>
        <v>0</v>
      </c>
      <c r="L42" s="10" t="n">
        <f>COUNTIF(C42,TRUE)</f>
        <v>0</v>
      </c>
      <c r="M42" s="10" t="n">
        <f>COUNTIF(D42:J42,TRUE)</f>
        <v>0</v>
      </c>
      <c r="N42" s="10" t="n">
        <f>L42+M42</f>
        <v>0</v>
      </c>
    </row>
    <row r="43" ht="21" customHeight="1" outlineLevel="1">
      <c r="A43" s="9" t="inlineStr">
        <is>
          <t xml:space="preserve">Arthur Leclerc</t>
        </is>
      </c>
      <c r="B43" s="10" t="inlineStr">
        <is>
          <t xml:space="preserve"/>
        </is>
      </c>
      <c r="C43" s="11" t="b">
        <v>0</v>
      </c>
      <c r="D43" s="11" t="b">
        <v>0</v>
      </c>
      <c r="E43" s="11" t="b">
        <v>0</v>
      </c>
      <c r="F43" s="11" t="b">
        <v>0</v>
      </c>
      <c r="G43" s="11" t="b">
        <v>0</v>
      </c>
      <c r="H43" s="11" t="b">
        <v>0</v>
      </c>
      <c r="I43" s="11" t="b">
        <v>0</v>
      </c>
      <c r="J43" s="11" t="b">
        <v>0</v>
      </c>
      <c r="K43" s="12" t="n">
        <f>N43/8</f>
        <v>0</v>
      </c>
      <c r="L43" s="10" t="n">
        <f>COUNTIF(C43,TRUE)</f>
        <v>0</v>
      </c>
      <c r="M43" s="10" t="n">
        <f>COUNTIF(D43:J43,TRUE)</f>
        <v>0</v>
      </c>
      <c r="N43" s="10" t="n">
        <f>L43+M43</f>
        <v>0</v>
      </c>
    </row>
    <row r="44" ht="21" customHeight="1" outlineLevel="1">
      <c r="A44" s="9" t="inlineStr">
        <is>
          <t xml:space="preserve">Brad Benavides</t>
        </is>
      </c>
      <c r="B44" s="10" t="inlineStr">
        <is>
          <t xml:space="preserve"/>
        </is>
      </c>
      <c r="C44" s="11" t="b">
        <v>0</v>
      </c>
      <c r="D44" s="11" t="b">
        <v>0</v>
      </c>
      <c r="E44" s="11" t="b">
        <v>0</v>
      </c>
      <c r="F44" s="11" t="b">
        <v>0</v>
      </c>
      <c r="G44" s="11" t="b">
        <v>0</v>
      </c>
      <c r="H44" s="11" t="b">
        <v>0</v>
      </c>
      <c r="I44" s="11" t="b">
        <v>0</v>
      </c>
      <c r="J44" s="11" t="b">
        <v>0</v>
      </c>
      <c r="K44" s="12" t="n">
        <f>N44/8</f>
        <v>0</v>
      </c>
      <c r="L44" s="10" t="n">
        <f>COUNTIF(C44,TRUE)</f>
        <v>0</v>
      </c>
      <c r="M44" s="10" t="n">
        <f>COUNTIF(D44:J44,TRUE)</f>
        <v>0</v>
      </c>
      <c r="N44" s="10" t="n">
        <f>L44+M44</f>
        <v>0</v>
      </c>
    </row>
    <row r="45" ht="21" customHeight="1" outlineLevel="1">
      <c r="A45" s="9" t="inlineStr">
        <is>
          <t xml:space="preserve">Clément Novalak</t>
        </is>
      </c>
      <c r="B45" s="10" t="inlineStr">
        <is>
          <t xml:space="preserve"/>
        </is>
      </c>
      <c r="C45" s="11" t="b">
        <v>0</v>
      </c>
      <c r="D45" s="11" t="b">
        <v>0</v>
      </c>
      <c r="E45" s="11" t="b">
        <v>0</v>
      </c>
      <c r="F45" s="11" t="b">
        <v>0</v>
      </c>
      <c r="G45" s="11" t="b">
        <v>0</v>
      </c>
      <c r="H45" s="11" t="b">
        <v>0</v>
      </c>
      <c r="I45" s="11" t="b">
        <v>0</v>
      </c>
      <c r="J45" s="11" t="b">
        <v>0</v>
      </c>
      <c r="K45" s="12" t="n">
        <f>N45/8</f>
        <v>0</v>
      </c>
      <c r="L45" s="10" t="n">
        <f>COUNTIF(C45,TRUE)</f>
        <v>0</v>
      </c>
      <c r="M45" s="10" t="n">
        <f>COUNTIF(D45:J45,TRUE)</f>
        <v>0</v>
      </c>
      <c r="N45" s="10" t="n">
        <f>L45+M45</f>
        <v>0</v>
      </c>
    </row>
    <row r="46" ht="21" customHeight="1" outlineLevel="1">
      <c r="A46" s="9" t="inlineStr">
        <is>
          <t xml:space="preserve">Dennis Hauger</t>
        </is>
      </c>
      <c r="B46" s="10" t="inlineStr">
        <is>
          <t xml:space="preserve"/>
        </is>
      </c>
      <c r="C46" s="11" t="b">
        <v>0</v>
      </c>
      <c r="D46" s="11" t="b">
        <v>0</v>
      </c>
      <c r="E46" s="11" t="b">
        <v>0</v>
      </c>
      <c r="F46" s="11" t="b">
        <v>0</v>
      </c>
      <c r="G46" s="11" t="b">
        <v>0</v>
      </c>
      <c r="H46" s="11" t="b">
        <v>0</v>
      </c>
      <c r="I46" s="11" t="b">
        <v>0</v>
      </c>
      <c r="J46" s="11" t="b">
        <v>0</v>
      </c>
      <c r="K46" s="12" t="n">
        <f>N46/8</f>
        <v>0</v>
      </c>
      <c r="L46" s="10" t="n">
        <f>COUNTIF(C46,TRUE)</f>
        <v>0</v>
      </c>
      <c r="M46" s="10" t="n">
        <f>COUNTIF(D46:J46,TRUE)</f>
        <v>0</v>
      </c>
      <c r="N46" s="10" t="n">
        <f>L46+M46</f>
        <v>0</v>
      </c>
    </row>
    <row r="47" ht="21" customHeight="1" outlineLevel="1">
      <c r="A47" s="9" t="inlineStr">
        <is>
          <t xml:space="preserve">Enzo Fittipaldi</t>
        </is>
      </c>
      <c r="B47" s="10" t="inlineStr">
        <is>
          <t xml:space="preserve"/>
        </is>
      </c>
      <c r="C47" s="11" t="b">
        <v>0</v>
      </c>
      <c r="D47" s="11" t="b">
        <v>0</v>
      </c>
      <c r="E47" s="11" t="b">
        <v>0</v>
      </c>
      <c r="F47" s="11" t="b">
        <v>0</v>
      </c>
      <c r="G47" s="11" t="b">
        <v>0</v>
      </c>
      <c r="H47" s="11" t="b">
        <v>0</v>
      </c>
      <c r="I47" s="11" t="b">
        <v>0</v>
      </c>
      <c r="J47" s="11" t="b">
        <v>0</v>
      </c>
      <c r="K47" s="12" t="n">
        <f>N47/8</f>
        <v>0</v>
      </c>
      <c r="L47" s="10" t="n">
        <f>COUNTIF(C47,TRUE)</f>
        <v>0</v>
      </c>
      <c r="M47" s="10" t="n">
        <f>COUNTIF(D47:J47,TRUE)</f>
        <v>0</v>
      </c>
      <c r="N47" s="10" t="n">
        <f>L47+M47</f>
        <v>0</v>
      </c>
    </row>
    <row r="48" ht="21" customHeight="1" outlineLevel="1">
      <c r="A48" s="9" t="inlineStr">
        <is>
          <t xml:space="preserve">Felipe Drugovich</t>
        </is>
      </c>
      <c r="B48" s="10" t="inlineStr">
        <is>
          <t xml:space="preserve"/>
        </is>
      </c>
      <c r="C48" s="11" t="b">
        <v>0</v>
      </c>
      <c r="D48" s="11" t="b">
        <v>0</v>
      </c>
      <c r="E48" s="11" t="b">
        <v>0</v>
      </c>
      <c r="F48" s="11" t="b">
        <v>0</v>
      </c>
      <c r="G48" s="11" t="b">
        <v>0</v>
      </c>
      <c r="H48" s="11" t="b">
        <v>0</v>
      </c>
      <c r="I48" s="11" t="b">
        <v>0</v>
      </c>
      <c r="J48" s="11" t="b">
        <v>0</v>
      </c>
      <c r="K48" s="12" t="n">
        <f>N48/8</f>
        <v>0</v>
      </c>
      <c r="L48" s="10" t="n">
        <f>COUNTIF(C48,TRUE)</f>
        <v>0</v>
      </c>
      <c r="M48" s="10" t="n">
        <f>COUNTIF(D48:J48,TRUE)</f>
        <v>0</v>
      </c>
      <c r="N48" s="10" t="n">
        <f>L48+M48</f>
        <v>0</v>
      </c>
    </row>
    <row r="49" ht="21" customHeight="1" outlineLevel="1">
      <c r="A49" s="9" t="inlineStr">
        <is>
          <t xml:space="preserve">Frederik Vesti</t>
        </is>
      </c>
      <c r="B49" s="10" t="inlineStr">
        <is>
          <t xml:space="preserve"/>
        </is>
      </c>
      <c r="C49" s="11" t="b">
        <v>0</v>
      </c>
      <c r="D49" s="11" t="b">
        <v>0</v>
      </c>
      <c r="E49" s="11" t="b">
        <v>0</v>
      </c>
      <c r="F49" s="11" t="b">
        <v>0</v>
      </c>
      <c r="G49" s="11" t="b">
        <v>0</v>
      </c>
      <c r="H49" s="11" t="b">
        <v>0</v>
      </c>
      <c r="I49" s="11" t="b">
        <v>0</v>
      </c>
      <c r="J49" s="11" t="b">
        <v>0</v>
      </c>
      <c r="K49" s="12" t="n">
        <f>N49/8</f>
        <v>0</v>
      </c>
      <c r="L49" s="10" t="n">
        <f>COUNTIF(C49,TRUE)</f>
        <v>0</v>
      </c>
      <c r="M49" s="10" t="n">
        <f>COUNTIF(D49:J49,TRUE)</f>
        <v>0</v>
      </c>
      <c r="N49" s="10" t="n">
        <f>L49+M49</f>
        <v>0</v>
      </c>
    </row>
    <row r="50" ht="21" customHeight="1" outlineLevel="1">
      <c r="A50" s="9" t="inlineStr">
        <is>
          <t xml:space="preserve">Isack Hadjar</t>
        </is>
      </c>
      <c r="B50" s="10" t="inlineStr">
        <is>
          <t xml:space="preserve"/>
        </is>
      </c>
      <c r="C50" s="11" t="b">
        <v>0</v>
      </c>
      <c r="D50" s="11" t="b">
        <v>0</v>
      </c>
      <c r="E50" s="11" t="b">
        <v>0</v>
      </c>
      <c r="F50" s="11" t="b">
        <v>0</v>
      </c>
      <c r="G50" s="11" t="b">
        <v>0</v>
      </c>
      <c r="H50" s="11" t="b">
        <v>0</v>
      </c>
      <c r="I50" s="11" t="b">
        <v>0</v>
      </c>
      <c r="J50" s="11" t="b">
        <v>0</v>
      </c>
      <c r="K50" s="12" t="n">
        <f>N50/8</f>
        <v>0</v>
      </c>
      <c r="L50" s="10" t="n">
        <f>COUNTIF(C50,TRUE)</f>
        <v>0</v>
      </c>
      <c r="M50" s="10" t="n">
        <f>COUNTIF(D50:J50,TRUE)</f>
        <v>0</v>
      </c>
      <c r="N50" s="10" t="n">
        <f>L50+M50</f>
        <v>0</v>
      </c>
    </row>
    <row r="51" ht="21" customHeight="1" outlineLevel="1">
      <c r="A51" s="9" t="inlineStr">
        <is>
          <t xml:space="preserve">Jak Crawford</t>
        </is>
      </c>
      <c r="B51" s="10" t="inlineStr">
        <is>
          <t xml:space="preserve"/>
        </is>
      </c>
      <c r="C51" s="11" t="b">
        <v>0</v>
      </c>
      <c r="D51" s="11" t="b">
        <v>0</v>
      </c>
      <c r="E51" s="11" t="b">
        <v>0</v>
      </c>
      <c r="F51" s="11" t="b">
        <v>0</v>
      </c>
      <c r="G51" s="11" t="b">
        <v>0</v>
      </c>
      <c r="H51" s="11" t="b">
        <v>0</v>
      </c>
      <c r="I51" s="11" t="b">
        <v>0</v>
      </c>
      <c r="J51" s="11" t="b">
        <v>0</v>
      </c>
      <c r="K51" s="12" t="n">
        <f>N51/8</f>
        <v>0</v>
      </c>
      <c r="L51" s="10" t="n">
        <f>COUNTIF(C51,TRUE)</f>
        <v>0</v>
      </c>
      <c r="M51" s="10" t="n">
        <f>COUNTIF(D51:J51,TRUE)</f>
        <v>0</v>
      </c>
      <c r="N51" s="10" t="n">
        <f>L51+M51</f>
        <v>0</v>
      </c>
    </row>
    <row r="52" ht="21" customHeight="1" outlineLevel="1">
      <c r="A52" s="9" t="inlineStr">
        <is>
          <t xml:space="preserve">Jack Doohan</t>
        </is>
      </c>
      <c r="B52" s="10" t="inlineStr">
        <is>
          <t xml:space="preserve"/>
        </is>
      </c>
      <c r="C52" s="11" t="b">
        <v>0</v>
      </c>
      <c r="D52" s="11" t="b">
        <v>0</v>
      </c>
      <c r="E52" s="11" t="b">
        <v>0</v>
      </c>
      <c r="F52" s="11" t="b">
        <v>0</v>
      </c>
      <c r="G52" s="11" t="b">
        <v>0</v>
      </c>
      <c r="H52" s="11" t="b">
        <v>0</v>
      </c>
      <c r="I52" s="11" t="b">
        <v>0</v>
      </c>
      <c r="J52" s="11" t="b">
        <v>0</v>
      </c>
      <c r="K52" s="12" t="n">
        <f>N52/8</f>
        <v>0</v>
      </c>
      <c r="L52" s="10" t="n">
        <f>COUNTIF(C52,TRUE)</f>
        <v>0</v>
      </c>
      <c r="M52" s="10" t="n">
        <f>COUNTIF(D52:J52,TRUE)</f>
        <v>0</v>
      </c>
      <c r="N52" s="10" t="n">
        <f>L52+M52</f>
        <v>0</v>
      </c>
    </row>
    <row r="53" ht="21" customHeight="1" outlineLevel="1">
      <c r="A53" s="9" t="inlineStr">
        <is>
          <t xml:space="preserve">Jehan Daruvala</t>
        </is>
      </c>
      <c r="B53" s="10" t="inlineStr">
        <is>
          <t xml:space="preserve"/>
        </is>
      </c>
      <c r="C53" s="11" t="b">
        <v>0</v>
      </c>
      <c r="D53" s="11" t="b">
        <v>0</v>
      </c>
      <c r="E53" s="11" t="b">
        <v>0</v>
      </c>
      <c r="F53" s="11" t="b">
        <v>0</v>
      </c>
      <c r="G53" s="11" t="b">
        <v>0</v>
      </c>
      <c r="H53" s="11" t="b">
        <v>0</v>
      </c>
      <c r="I53" s="11" t="b">
        <v>0</v>
      </c>
      <c r="J53" s="11" t="b">
        <v>0</v>
      </c>
      <c r="K53" s="12" t="n">
        <f>N53/8</f>
        <v>0</v>
      </c>
      <c r="L53" s="10" t="n">
        <f>COUNTIF(C53,TRUE)</f>
        <v>0</v>
      </c>
      <c r="M53" s="10" t="n">
        <f>COUNTIF(D53:J53,TRUE)</f>
        <v>0</v>
      </c>
      <c r="N53" s="10" t="n">
        <f>L53+M53</f>
        <v>0</v>
      </c>
    </row>
    <row r="54" ht="21" customHeight="1" outlineLevel="1">
      <c r="A54" s="9" t="inlineStr">
        <is>
          <t xml:space="preserve">Juan Manuel Correa</t>
        </is>
      </c>
      <c r="B54" s="10" t="inlineStr">
        <is>
          <t xml:space="preserve"/>
        </is>
      </c>
      <c r="C54" s="11" t="b">
        <v>0</v>
      </c>
      <c r="D54" s="11" t="b">
        <v>0</v>
      </c>
      <c r="E54" s="11" t="b">
        <v>0</v>
      </c>
      <c r="F54" s="11" t="b">
        <v>0</v>
      </c>
      <c r="G54" s="11" t="b">
        <v>0</v>
      </c>
      <c r="H54" s="11" t="b">
        <v>0</v>
      </c>
      <c r="I54" s="11" t="b">
        <v>0</v>
      </c>
      <c r="J54" s="11" t="b">
        <v>0</v>
      </c>
      <c r="K54" s="12" t="n">
        <f>N54/8</f>
        <v>0</v>
      </c>
      <c r="L54" s="10" t="n">
        <f>COUNTIF(C54,TRUE)</f>
        <v>0</v>
      </c>
      <c r="M54" s="10" t="n">
        <f>COUNTIF(D54:J54,TRUE)</f>
        <v>0</v>
      </c>
      <c r="N54" s="10" t="n">
        <f>L54+M54</f>
        <v>0</v>
      </c>
    </row>
    <row r="55" ht="21" customHeight="1" outlineLevel="1">
      <c r="A55" s="9" t="inlineStr">
        <is>
          <t xml:space="preserve">Kush Maini</t>
        </is>
      </c>
      <c r="B55" s="10" t="inlineStr">
        <is>
          <t xml:space="preserve"/>
        </is>
      </c>
      <c r="C55" s="11" t="b">
        <v>0</v>
      </c>
      <c r="D55" s="11" t="b">
        <v>0</v>
      </c>
      <c r="E55" s="11" t="b">
        <v>0</v>
      </c>
      <c r="F55" s="11" t="b">
        <v>0</v>
      </c>
      <c r="G55" s="11" t="b">
        <v>0</v>
      </c>
      <c r="H55" s="11" t="b">
        <v>0</v>
      </c>
      <c r="I55" s="11" t="b">
        <v>0</v>
      </c>
      <c r="J55" s="11" t="b">
        <v>0</v>
      </c>
      <c r="K55" s="12" t="n">
        <f>N55/8</f>
        <v>0</v>
      </c>
      <c r="L55" s="10" t="n">
        <f>COUNTIF(C55,TRUE)</f>
        <v>0</v>
      </c>
      <c r="M55" s="10" t="n">
        <f>COUNTIF(D55:J55,TRUE)</f>
        <v>0</v>
      </c>
      <c r="N55" s="10" t="n">
        <f>L55+M55</f>
        <v>0</v>
      </c>
    </row>
    <row r="56" ht="21" customHeight="1" outlineLevel="1">
      <c r="A56" s="9" t="inlineStr">
        <is>
          <t xml:space="preserve">Oliver Bearman</t>
        </is>
      </c>
      <c r="B56" s="10" t="inlineStr">
        <is>
          <t xml:space="preserve"/>
        </is>
      </c>
      <c r="C56" s="11" t="b">
        <v>0</v>
      </c>
      <c r="D56" s="11" t="b">
        <v>0</v>
      </c>
      <c r="E56" s="11" t="b">
        <v>0</v>
      </c>
      <c r="F56" s="11" t="b">
        <v>0</v>
      </c>
      <c r="G56" s="11" t="b">
        <v>0</v>
      </c>
      <c r="H56" s="11" t="b">
        <v>0</v>
      </c>
      <c r="I56" s="11" t="b">
        <v>0</v>
      </c>
      <c r="J56" s="11" t="b">
        <v>0</v>
      </c>
      <c r="K56" s="12" t="n">
        <f>N56/8</f>
        <v>0</v>
      </c>
      <c r="L56" s="10" t="n">
        <f>COUNTIF(C56,TRUE)</f>
        <v>0</v>
      </c>
      <c r="M56" s="10" t="n">
        <f>COUNTIF(D56:J56,TRUE)</f>
        <v>0</v>
      </c>
      <c r="N56" s="10" t="n">
        <f>L56+M56</f>
        <v>0</v>
      </c>
    </row>
    <row r="57" ht="21" customHeight="1" outlineLevel="1">
      <c r="A57" s="9" t="inlineStr">
        <is>
          <t xml:space="preserve">Ralph Boschung</t>
        </is>
      </c>
      <c r="B57" s="10" t="inlineStr">
        <is>
          <t xml:space="preserve"/>
        </is>
      </c>
      <c r="C57" s="11" t="b">
        <v>0</v>
      </c>
      <c r="D57" s="11" t="b">
        <v>0</v>
      </c>
      <c r="E57" s="11" t="b">
        <v>0</v>
      </c>
      <c r="F57" s="11" t="b">
        <v>0</v>
      </c>
      <c r="G57" s="11" t="b">
        <v>0</v>
      </c>
      <c r="H57" s="11" t="b">
        <v>0</v>
      </c>
      <c r="I57" s="11" t="b">
        <v>0</v>
      </c>
      <c r="J57" s="11" t="b">
        <v>0</v>
      </c>
      <c r="K57" s="12" t="n">
        <f>N57/8</f>
        <v>0</v>
      </c>
      <c r="L57" s="10" t="n">
        <f>COUNTIF(C57,TRUE)</f>
        <v>0</v>
      </c>
      <c r="M57" s="10" t="n">
        <f>COUNTIF(D57:J57,TRUE)</f>
        <v>0</v>
      </c>
      <c r="N57" s="10" t="n">
        <f>L57+M57</f>
        <v>0</v>
      </c>
    </row>
    <row r="58" ht="21" customHeight="1" outlineLevel="1">
      <c r="A58" s="9" t="inlineStr">
        <is>
          <t xml:space="preserve">Roy Nissany</t>
        </is>
      </c>
      <c r="B58" s="10" t="inlineStr">
        <is>
          <t xml:space="preserve"/>
        </is>
      </c>
      <c r="C58" s="11" t="b">
        <v>0</v>
      </c>
      <c r="D58" s="11" t="b">
        <v>0</v>
      </c>
      <c r="E58" s="11" t="b">
        <v>0</v>
      </c>
      <c r="F58" s="11" t="b">
        <v>0</v>
      </c>
      <c r="G58" s="11" t="b">
        <v>0</v>
      </c>
      <c r="H58" s="11" t="b">
        <v>0</v>
      </c>
      <c r="I58" s="11" t="b">
        <v>0</v>
      </c>
      <c r="J58" s="11" t="b">
        <v>0</v>
      </c>
      <c r="K58" s="12" t="n">
        <f>N58/8</f>
        <v>0</v>
      </c>
      <c r="L58" s="10" t="n">
        <f>COUNTIF(C58,TRUE)</f>
        <v>0</v>
      </c>
      <c r="M58" s="10" t="n">
        <f>COUNTIF(D58:J58,TRUE)</f>
        <v>0</v>
      </c>
      <c r="N58" s="10" t="n">
        <f>L58+M58</f>
        <v>0</v>
      </c>
    </row>
    <row r="59" ht="21" customHeight="1" outlineLevel="1">
      <c r="A59" s="9" t="inlineStr">
        <is>
          <t xml:space="preserve">Roman Staněk</t>
        </is>
      </c>
      <c r="B59" s="10" t="inlineStr">
        <is>
          <t xml:space="preserve"/>
        </is>
      </c>
      <c r="C59" s="11" t="b">
        <v>0</v>
      </c>
      <c r="D59" s="11" t="b">
        <v>0</v>
      </c>
      <c r="E59" s="11" t="b">
        <v>0</v>
      </c>
      <c r="F59" s="11" t="b">
        <v>0</v>
      </c>
      <c r="G59" s="11" t="b">
        <v>0</v>
      </c>
      <c r="H59" s="11" t="b">
        <v>0</v>
      </c>
      <c r="I59" s="11" t="b">
        <v>0</v>
      </c>
      <c r="J59" s="11" t="b">
        <v>0</v>
      </c>
      <c r="K59" s="12" t="n">
        <f>N59/8</f>
        <v>0</v>
      </c>
      <c r="L59" s="10" t="n">
        <f>COUNTIF(C59,TRUE)</f>
        <v>0</v>
      </c>
      <c r="M59" s="10" t="n">
        <f>COUNTIF(D59:J59,TRUE)</f>
        <v>0</v>
      </c>
      <c r="N59" s="10" t="n">
        <f>L59+M59</f>
        <v>0</v>
      </c>
    </row>
    <row r="60" ht="21" customHeight="1" outlineLevel="1">
      <c r="A60" s="9" t="inlineStr">
        <is>
          <t xml:space="preserve">Richard Verschoor</t>
        </is>
      </c>
      <c r="B60" s="10" t="inlineStr">
        <is>
          <t xml:space="preserve"/>
        </is>
      </c>
      <c r="C60" s="11" t="b">
        <v>0</v>
      </c>
      <c r="D60" s="11" t="b">
        <v>0</v>
      </c>
      <c r="E60" s="11" t="b">
        <v>0</v>
      </c>
      <c r="F60" s="11" t="b">
        <v>0</v>
      </c>
      <c r="G60" s="11" t="b">
        <v>0</v>
      </c>
      <c r="H60" s="11" t="b">
        <v>0</v>
      </c>
      <c r="I60" s="11" t="b">
        <v>0</v>
      </c>
      <c r="J60" s="11" t="b">
        <v>0</v>
      </c>
      <c r="K60" s="12" t="n">
        <f>N60/8</f>
        <v>0</v>
      </c>
      <c r="L60" s="10" t="n">
        <f>COUNTIF(C60,TRUE)</f>
        <v>0</v>
      </c>
      <c r="M60" s="10" t="n">
        <f>COUNTIF(D60:J60,TRUE)</f>
        <v>0</v>
      </c>
      <c r="N60" s="10" t="n">
        <f>L60+M60</f>
        <v>0</v>
      </c>
    </row>
    <row r="61" ht="21" customHeight="1" outlineLevel="1">
      <c r="A61" s="9" t="inlineStr">
        <is>
          <t xml:space="preserve">Théo Pourchaire</t>
        </is>
      </c>
      <c r="B61" s="10" t="inlineStr">
        <is>
          <t xml:space="preserve"/>
        </is>
      </c>
      <c r="C61" s="11" t="b">
        <v>0</v>
      </c>
      <c r="D61" s="11" t="b">
        <v>0</v>
      </c>
      <c r="E61" s="11" t="b">
        <v>0</v>
      </c>
      <c r="F61" s="11" t="b">
        <v>0</v>
      </c>
      <c r="G61" s="11" t="b">
        <v>0</v>
      </c>
      <c r="H61" s="11" t="b">
        <v>0</v>
      </c>
      <c r="I61" s="11" t="b">
        <v>0</v>
      </c>
      <c r="J61" s="11" t="b">
        <v>0</v>
      </c>
      <c r="K61" s="12" t="n">
        <f>N61/8</f>
        <v>0</v>
      </c>
      <c r="L61" s="10" t="n">
        <f>COUNTIF(C61,TRUE)</f>
        <v>0</v>
      </c>
      <c r="M61" s="10" t="n">
        <f>COUNTIF(D61:J61,TRUE)</f>
        <v>0</v>
      </c>
      <c r="N61" s="10" t="n">
        <f>L61+M61</f>
        <v>0</v>
      </c>
    </row>
    <row r="62" ht="21" customHeight="1" outlineLevel="1">
      <c r="A62" s="9" t="inlineStr">
        <is>
          <t xml:space="preserve">Victor Martins</t>
        </is>
      </c>
      <c r="B62" s="10" t="inlineStr">
        <is>
          <t xml:space="preserve"/>
        </is>
      </c>
      <c r="C62" s="11" t="b">
        <v>0</v>
      </c>
      <c r="D62" s="11" t="b">
        <v>0</v>
      </c>
      <c r="E62" s="11" t="b">
        <v>0</v>
      </c>
      <c r="F62" s="11" t="b">
        <v>0</v>
      </c>
      <c r="G62" s="11" t="b">
        <v>0</v>
      </c>
      <c r="H62" s="11" t="b">
        <v>0</v>
      </c>
      <c r="I62" s="11" t="b">
        <v>0</v>
      </c>
      <c r="J62" s="11" t="b">
        <v>0</v>
      </c>
      <c r="K62" s="12" t="n">
        <f>N62/8</f>
        <v>0</v>
      </c>
      <c r="L62" s="10" t="n">
        <f>COUNTIF(C62,TRUE)</f>
        <v>0</v>
      </c>
      <c r="M62" s="10" t="n">
        <f>COUNTIF(D62:J62,TRUE)</f>
        <v>0</v>
      </c>
      <c r="N62" s="10" t="n">
        <f>L62+M62</f>
        <v>0</v>
      </c>
    </row>
    <row r="63" ht="21" customHeight="1" outlineLevel="1">
      <c r="A63" s="9" t="inlineStr">
        <is>
          <t xml:space="preserve">Zane Maloney</t>
        </is>
      </c>
      <c r="B63" s="10" t="inlineStr">
        <is>
          <t xml:space="preserve"/>
        </is>
      </c>
      <c r="C63" s="11" t="b">
        <v>0</v>
      </c>
      <c r="D63" s="11" t="b">
        <v>0</v>
      </c>
      <c r="E63" s="11" t="b">
        <v>0</v>
      </c>
      <c r="F63" s="11" t="b">
        <v>0</v>
      </c>
      <c r="G63" s="11" t="b">
        <v>0</v>
      </c>
      <c r="H63" s="11" t="b">
        <v>0</v>
      </c>
      <c r="I63" s="11" t="b">
        <v>0</v>
      </c>
      <c r="J63" s="11" t="b">
        <v>0</v>
      </c>
      <c r="K63" s="12" t="n">
        <f>N63/8</f>
        <v>0</v>
      </c>
      <c r="L63" s="10" t="n">
        <f>COUNTIF(C63,TRUE)</f>
        <v>0</v>
      </c>
      <c r="M63" s="10" t="n">
        <f>COUNTIF(D63:J63,TRUE)</f>
        <v>0</v>
      </c>
      <c r="N63" s="10" t="n">
        <f>L63+M63</f>
        <v>0</v>
      </c>
    </row>
    <row r="64" ht="7" customHeight="1"/>
    <row r="65" ht="27" customHeight="1">
      <c r="A65" s="8" t="inlineStr">
        <is>
          <t xml:space="preserve">FUTURO  ·  10 cartes</t>
        </is>
      </c>
      <c r="K65" s="12" t="n">
        <f>SUM(N66:N75)/40</f>
        <v>0</v>
      </c>
    </row>
    <row r="66" ht="21" customHeight="1" outlineLevel="1">
      <c r="A66" s="9" t="inlineStr">
        <is>
          <t xml:space="preserve">Logan Sargeant (RC)</t>
        </is>
      </c>
      <c r="B66" s="10" t="inlineStr">
        <is>
          <t xml:space="preserve">/50</t>
        </is>
      </c>
      <c r="C66" s="11" t="b">
        <v>0</v>
      </c>
      <c r="D66" s="14"/>
      <c r="E66" s="14"/>
      <c r="F66" s="14"/>
      <c r="G66" s="11" t="b">
        <v>0</v>
      </c>
      <c r="H66" s="11" t="b">
        <v>0</v>
      </c>
      <c r="I66" s="11" t="b">
        <v>0</v>
      </c>
      <c r="J66" s="14"/>
      <c r="K66" s="12" t="n">
        <f>N66/4</f>
        <v>0</v>
      </c>
      <c r="L66" s="10" t="n">
        <f>COUNTIF(C66,TRUE)</f>
        <v>0</v>
      </c>
      <c r="M66" s="10" t="n">
        <f>COUNTIF(G66:I66,TRUE)</f>
        <v>0</v>
      </c>
      <c r="N66" s="10" t="n">
        <f>L66+M66</f>
        <v>0</v>
      </c>
    </row>
    <row r="67" ht="21" customHeight="1" outlineLevel="1">
      <c r="A67" s="9" t="inlineStr">
        <is>
          <t xml:space="preserve">Nyck de Vries (RC)</t>
        </is>
      </c>
      <c r="B67" s="10" t="inlineStr">
        <is>
          <t xml:space="preserve">/50</t>
        </is>
      </c>
      <c r="C67" s="11" t="b">
        <v>0</v>
      </c>
      <c r="D67" s="14"/>
      <c r="E67" s="14"/>
      <c r="F67" s="14"/>
      <c r="G67" s="11" t="b">
        <v>0</v>
      </c>
      <c r="H67" s="11" t="b">
        <v>0</v>
      </c>
      <c r="I67" s="11" t="b">
        <v>0</v>
      </c>
      <c r="J67" s="14"/>
      <c r="K67" s="12" t="n">
        <f>N67/4</f>
        <v>0</v>
      </c>
      <c r="L67" s="10" t="n">
        <f>COUNTIF(C67,TRUE)</f>
        <v>0</v>
      </c>
      <c r="M67" s="10" t="n">
        <f>COUNTIF(G67:I67,TRUE)</f>
        <v>0</v>
      </c>
      <c r="N67" s="10" t="n">
        <f>L67+M67</f>
        <v>0</v>
      </c>
    </row>
    <row r="68" ht="21" customHeight="1" outlineLevel="1">
      <c r="A68" s="9" t="inlineStr">
        <is>
          <t xml:space="preserve">Oscar Piastri (RC)</t>
        </is>
      </c>
      <c r="B68" s="10" t="inlineStr">
        <is>
          <t xml:space="preserve">/50</t>
        </is>
      </c>
      <c r="C68" s="11" t="b">
        <v>0</v>
      </c>
      <c r="D68" s="14"/>
      <c r="E68" s="14"/>
      <c r="F68" s="14"/>
      <c r="G68" s="11" t="b">
        <v>0</v>
      </c>
      <c r="H68" s="11" t="b">
        <v>0</v>
      </c>
      <c r="I68" s="11" t="b">
        <v>0</v>
      </c>
      <c r="J68" s="14"/>
      <c r="K68" s="12" t="n">
        <f>N68/4</f>
        <v>0</v>
      </c>
      <c r="L68" s="10" t="n">
        <f>COUNTIF(C68,TRUE)</f>
        <v>0</v>
      </c>
      <c r="M68" s="10" t="n">
        <f>COUNTIF(G68:I68,TRUE)</f>
        <v>0</v>
      </c>
      <c r="N68" s="10" t="n">
        <f>L68+M68</f>
        <v>0</v>
      </c>
    </row>
    <row r="69" ht="21" customHeight="1" outlineLevel="1">
      <c r="A69" s="9" t="inlineStr">
        <is>
          <t xml:space="preserve">Ayumu Iwasa</t>
        </is>
      </c>
      <c r="B69" s="10" t="inlineStr">
        <is>
          <t xml:space="preserve">/50</t>
        </is>
      </c>
      <c r="C69" s="11" t="b">
        <v>0</v>
      </c>
      <c r="D69" s="14"/>
      <c r="E69" s="14"/>
      <c r="F69" s="14"/>
      <c r="G69" s="11" t="b">
        <v>0</v>
      </c>
      <c r="H69" s="11" t="b">
        <v>0</v>
      </c>
      <c r="I69" s="11" t="b">
        <v>0</v>
      </c>
      <c r="J69" s="14"/>
      <c r="K69" s="12" t="n">
        <f>N69/4</f>
        <v>0</v>
      </c>
      <c r="L69" s="10" t="n">
        <f>COUNTIF(C69,TRUE)</f>
        <v>0</v>
      </c>
      <c r="M69" s="10" t="n">
        <f>COUNTIF(G69:I69,TRUE)</f>
        <v>0</v>
      </c>
      <c r="N69" s="10" t="n">
        <f>L69+M69</f>
        <v>0</v>
      </c>
    </row>
    <row r="70" ht="21" customHeight="1" outlineLevel="1">
      <c r="A70" s="9" t="inlineStr">
        <is>
          <t xml:space="preserve">Dennis Hauger</t>
        </is>
      </c>
      <c r="B70" s="10" t="inlineStr">
        <is>
          <t xml:space="preserve">/50</t>
        </is>
      </c>
      <c r="C70" s="11" t="b">
        <v>0</v>
      </c>
      <c r="D70" s="14"/>
      <c r="E70" s="14"/>
      <c r="F70" s="14"/>
      <c r="G70" s="11" t="b">
        <v>0</v>
      </c>
      <c r="H70" s="11" t="b">
        <v>0</v>
      </c>
      <c r="I70" s="11" t="b">
        <v>0</v>
      </c>
      <c r="J70" s="14"/>
      <c r="K70" s="12" t="n">
        <f>N70/4</f>
        <v>0</v>
      </c>
      <c r="L70" s="10" t="n">
        <f>COUNTIF(C70,TRUE)</f>
        <v>0</v>
      </c>
      <c r="M70" s="10" t="n">
        <f>COUNTIF(G70:I70,TRUE)</f>
        <v>0</v>
      </c>
      <c r="N70" s="10" t="n">
        <f>L70+M70</f>
        <v>0</v>
      </c>
    </row>
    <row r="71" ht="21" customHeight="1" outlineLevel="1">
      <c r="A71" s="9" t="inlineStr">
        <is>
          <t xml:space="preserve">Frederik Vesti</t>
        </is>
      </c>
      <c r="B71" s="10" t="inlineStr">
        <is>
          <t xml:space="preserve">/50</t>
        </is>
      </c>
      <c r="C71" s="11" t="b">
        <v>0</v>
      </c>
      <c r="D71" s="14"/>
      <c r="E71" s="14"/>
      <c r="F71" s="14"/>
      <c r="G71" s="11" t="b">
        <v>0</v>
      </c>
      <c r="H71" s="11" t="b">
        <v>0</v>
      </c>
      <c r="I71" s="11" t="b">
        <v>0</v>
      </c>
      <c r="J71" s="14"/>
      <c r="K71" s="12" t="n">
        <f>N71/4</f>
        <v>0</v>
      </c>
      <c r="L71" s="10" t="n">
        <f>COUNTIF(C71,TRUE)</f>
        <v>0</v>
      </c>
      <c r="M71" s="10" t="n">
        <f>COUNTIF(G71:I71,TRUE)</f>
        <v>0</v>
      </c>
      <c r="N71" s="10" t="n">
        <f>L71+M71</f>
        <v>0</v>
      </c>
    </row>
    <row r="72" ht="21" customHeight="1" outlineLevel="1">
      <c r="A72" s="9" t="inlineStr">
        <is>
          <t xml:space="preserve">Jack Doohan</t>
        </is>
      </c>
      <c r="B72" s="10" t="inlineStr">
        <is>
          <t xml:space="preserve">/50</t>
        </is>
      </c>
      <c r="C72" s="11" t="b">
        <v>0</v>
      </c>
      <c r="D72" s="14"/>
      <c r="E72" s="14"/>
      <c r="F72" s="14"/>
      <c r="G72" s="11" t="b">
        <v>0</v>
      </c>
      <c r="H72" s="11" t="b">
        <v>0</v>
      </c>
      <c r="I72" s="11" t="b">
        <v>0</v>
      </c>
      <c r="J72" s="14"/>
      <c r="K72" s="12" t="n">
        <f>N72/4</f>
        <v>0</v>
      </c>
      <c r="L72" s="10" t="n">
        <f>COUNTIF(C72,TRUE)</f>
        <v>0</v>
      </c>
      <c r="M72" s="10" t="n">
        <f>COUNTIF(G72:I72,TRUE)</f>
        <v>0</v>
      </c>
      <c r="N72" s="10" t="n">
        <f>L72+M72</f>
        <v>0</v>
      </c>
    </row>
    <row r="73" ht="21" customHeight="1" outlineLevel="1">
      <c r="A73" s="9" t="inlineStr">
        <is>
          <t xml:space="preserve">Oliver Bearman</t>
        </is>
      </c>
      <c r="B73" s="10" t="inlineStr">
        <is>
          <t xml:space="preserve">/50</t>
        </is>
      </c>
      <c r="C73" s="11" t="b">
        <v>0</v>
      </c>
      <c r="D73" s="14"/>
      <c r="E73" s="14"/>
      <c r="F73" s="14"/>
      <c r="G73" s="11" t="b">
        <v>0</v>
      </c>
      <c r="H73" s="11" t="b">
        <v>0</v>
      </c>
      <c r="I73" s="11" t="b">
        <v>0</v>
      </c>
      <c r="J73" s="14"/>
      <c r="K73" s="12" t="n">
        <f>N73/4</f>
        <v>0</v>
      </c>
      <c r="L73" s="10" t="n">
        <f>COUNTIF(C73,TRUE)</f>
        <v>0</v>
      </c>
      <c r="M73" s="10" t="n">
        <f>COUNTIF(G73:I73,TRUE)</f>
        <v>0</v>
      </c>
      <c r="N73" s="10" t="n">
        <f>L73+M73</f>
        <v>0</v>
      </c>
    </row>
    <row r="74" ht="21" customHeight="1" outlineLevel="1">
      <c r="A74" s="9" t="inlineStr">
        <is>
          <t xml:space="preserve">Ralph Boschung</t>
        </is>
      </c>
      <c r="B74" s="10" t="inlineStr">
        <is>
          <t xml:space="preserve">/50</t>
        </is>
      </c>
      <c r="C74" s="11" t="b">
        <v>0</v>
      </c>
      <c r="D74" s="14"/>
      <c r="E74" s="14"/>
      <c r="F74" s="14"/>
      <c r="G74" s="11" t="b">
        <v>0</v>
      </c>
      <c r="H74" s="11" t="b">
        <v>0</v>
      </c>
      <c r="I74" s="11" t="b">
        <v>0</v>
      </c>
      <c r="J74" s="14"/>
      <c r="K74" s="12" t="n">
        <f>N74/4</f>
        <v>0</v>
      </c>
      <c r="L74" s="10" t="n">
        <f>COUNTIF(C74,TRUE)</f>
        <v>0</v>
      </c>
      <c r="M74" s="10" t="n">
        <f>COUNTIF(G74:I74,TRUE)</f>
        <v>0</v>
      </c>
      <c r="N74" s="10" t="n">
        <f>L74+M74</f>
        <v>0</v>
      </c>
    </row>
    <row r="75" ht="21" customHeight="1" outlineLevel="1">
      <c r="A75" s="9" t="inlineStr">
        <is>
          <t xml:space="preserve">Théo Pourchaire</t>
        </is>
      </c>
      <c r="B75" s="10" t="inlineStr">
        <is>
          <t xml:space="preserve">/50</t>
        </is>
      </c>
      <c r="C75" s="11" t="b">
        <v>0</v>
      </c>
      <c r="D75" s="14"/>
      <c r="E75" s="14"/>
      <c r="F75" s="14"/>
      <c r="G75" s="11" t="b">
        <v>0</v>
      </c>
      <c r="H75" s="11" t="b">
        <v>0</v>
      </c>
      <c r="I75" s="11" t="b">
        <v>0</v>
      </c>
      <c r="J75" s="14"/>
      <c r="K75" s="12" t="n">
        <f>N75/4</f>
        <v>0</v>
      </c>
      <c r="L75" s="10" t="n">
        <f>COUNTIF(C75,TRUE)</f>
        <v>0</v>
      </c>
      <c r="M75" s="10" t="n">
        <f>COUNTIF(G75:I75,TRUE)</f>
        <v>0</v>
      </c>
      <c r="N75" s="10" t="n">
        <f>L75+M75</f>
        <v>0</v>
      </c>
    </row>
    <row r="76" ht="7" customHeight="1"/>
  </sheetData>
  <mergeCells count="5">
    <mergeCell ref="A1:K1"/>
    <mergeCell ref="A2:K2"/>
    <mergeCell ref="A3:K3"/>
    <mergeCell ref="A5:J5"/>
    <mergeCell ref="A65:J65"/>
  </mergeCells>
  <dataValidations count="68">
    <dataValidation sqref="C6 D6 E6 F6 G6 H6 I6 J6"/>
    <dataValidation sqref="C7 D7 E7 F7 G7 H7 I7 J7"/>
    <dataValidation sqref="C8 D8 E8 F8 G8 H8 I8 J8"/>
    <dataValidation sqref="C9 D9 E9 F9 G9 H9 I9 J9"/>
    <dataValidation sqref="C10 D10 E10 F10 G10 H10 I10 J10"/>
    <dataValidation sqref="C11 D11 E11 F11 G11 H11 I11 J11"/>
    <dataValidation sqref="C12 D12 E12 F12 G12 H12 I12 J12"/>
    <dataValidation sqref="C13 D13 E13 F13 G13 H13 I13 J13"/>
    <dataValidation sqref="C14 D14 E14 F14 G14 H14 I14 J14"/>
    <dataValidation sqref="C15 D15 E15 F15 G15 H15 I15 J15"/>
    <dataValidation sqref="C16 D16 E16 F16 G16 H16 I16 J16"/>
    <dataValidation sqref="C17 D17 E17 F17 G17 H17 I17 J17"/>
    <dataValidation sqref="C18 D18 E18 F18 G18 H18 I18 J18"/>
    <dataValidation sqref="C19 D19 E19 F19 G19 H19 I19 J19"/>
    <dataValidation sqref="C20 D20 E20 F20 G20 H20 I20 J20"/>
    <dataValidation sqref="C21 D21 E21 F21 G21 H21 I21 J21"/>
    <dataValidation sqref="C22 D22 E22 F22 G22 H22 I22 J22"/>
    <dataValidation sqref="C23 D23 E23 F23 G23 H23 I23 J23"/>
    <dataValidation sqref="C24 D24 E24 F24 G24 H24 I24 J24"/>
    <dataValidation sqref="C25 D25 E25 F25 G25 H25 I25 J25"/>
    <dataValidation sqref="C26 D26 E26 F26 G26 H26 I26 J26"/>
    <dataValidation sqref="C27 D27 E27 F27 G27 H27 I27 J27"/>
    <dataValidation sqref="C28 D28 E28 F28 G28 H28 I28 J28"/>
    <dataValidation sqref="C29 D29 E29 F29 G29 H29 I29 J29"/>
    <dataValidation sqref="C30 D30 E30 F30 G30 H30 I30 J30"/>
    <dataValidation sqref="C31 D31 E31 F31 G31 H31 I31 J31"/>
    <dataValidation sqref="C32 D32 E32 F32 G32 H32 I32 J32"/>
    <dataValidation sqref="C33 D33 E33 F33 G33 H33 I33 J33"/>
    <dataValidation sqref="C34 D34 E34 F34 G34 H34 I34 J34"/>
    <dataValidation sqref="C35 D35 E35 F35 G35 H35 I35 J35"/>
    <dataValidation sqref="C36 D36 E36 F36 G36 H36 I36 J36"/>
    <dataValidation sqref="C37 D37 E37 F37 G37 H37 I37 J37"/>
    <dataValidation sqref="C38 D38 E38 F38 G38 H38 I38 J38"/>
    <dataValidation sqref="C39 D39 E39 F39 G39 H39 I39 J39"/>
    <dataValidation sqref="C40 D40 E40 F40 G40 H40 I40 J40"/>
    <dataValidation sqref="C41 D41 E41 F41 G41 H41 I41 J41"/>
    <dataValidation sqref="C42 D42 E42 F42 G42 H42 I42 J42"/>
    <dataValidation sqref="C43 D43 E43 F43 G43 H43 I43 J43"/>
    <dataValidation sqref="C44 D44 E44 F44 G44 H44 I44 J44"/>
    <dataValidation sqref="C45 D45 E45 F45 G45 H45 I45 J45"/>
    <dataValidation sqref="C46 D46 E46 F46 G46 H46 I46 J46"/>
    <dataValidation sqref="C47 D47 E47 F47 G47 H47 I47 J47"/>
    <dataValidation sqref="C48 D48 E48 F48 G48 H48 I48 J48"/>
    <dataValidation sqref="C49 D49 E49 F49 G49 H49 I49 J49"/>
    <dataValidation sqref="C50 D50 E50 F50 G50 H50 I50 J50"/>
    <dataValidation sqref="C51 D51 E51 F51 G51 H51 I51 J51"/>
    <dataValidation sqref="C52 D52 E52 F52 G52 H52 I52 J52"/>
    <dataValidation sqref="C53 D53 E53 F53 G53 H53 I53 J53"/>
    <dataValidation sqref="C54 D54 E54 F54 G54 H54 I54 J54"/>
    <dataValidation sqref="C55 D55 E55 F55 G55 H55 I55 J55"/>
    <dataValidation sqref="C56 D56 E56 F56 G56 H56 I56 J56"/>
    <dataValidation sqref="C57 D57 E57 F57 G57 H57 I57 J57"/>
    <dataValidation sqref="C58 D58 E58 F58 G58 H58 I58 J58"/>
    <dataValidation sqref="C59 D59 E59 F59 G59 H59 I59 J59"/>
    <dataValidation sqref="C60 D60 E60 F60 G60 H60 I60 J60"/>
    <dataValidation sqref="C61 D61 E61 F61 G61 H61 I61 J61"/>
    <dataValidation sqref="C62 D62 E62 F62 G62 H62 I62 J62"/>
    <dataValidation sqref="C63 D63 E63 F63 G63 H63 I63 J63"/>
    <dataValidation sqref="C66 G66 H66 I66"/>
    <dataValidation sqref="C67 G67 H67 I67"/>
    <dataValidation sqref="C68 G68 H68 I68"/>
    <dataValidation sqref="C69 G69 H69 I69"/>
    <dataValidation sqref="C70 G70 H70 I70"/>
    <dataValidation sqref="C71 G71 H71 I71"/>
    <dataValidation sqref="C72 G72 H72 I72"/>
    <dataValidation sqref="C73 G73 H73 I73"/>
    <dataValidation sqref="C74 G74 H74 I74"/>
    <dataValidation sqref="C75 G75 H75 I75"/>
  </dataValidations>
  <pageMargins left="0.35" right="0.3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Cartes du Paddock</Application>
  <TitlesOfParts>
    <vt:vector size="4" baseType="lpstr">
      <vt:lpstr>Aperçu</vt:lpstr>
      <vt:lpstr>Set de base</vt:lpstr>
      <vt:lpstr>Inserts</vt:lpstr>
      <vt:lpstr>Autographes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Cartes du Paddock</dc:creator>
  <cp:lastModifiedBy>Cartes du Paddock</cp:lastModifiedBy>
  <dcterms:created xsi:type="dcterms:W3CDTF">2026-10-24T23:03:59Z</dcterms:created>
  <dcterms:modified xsi:type="dcterms:W3CDTF">2026-10-24T23:03:59Z</dcterms:modified>
  <dc:title>Topps Chrome F1 2023</dc:title>
</cp:coreProperties>
</file>