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Inserts" sheetId="3" r:id="rId3"/>
    <sheet name="Autographes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Chrome F1 2020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principales)</t>
        </is>
      </c>
      <c r="C4" s="3" t="inlineStr">
        <is>
          <t xml:space="preserve">VERSIONS PRINCIPALES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(SUM('Set de base'!T6:T237))/210</f>
        <v>0</v>
      </c>
      <c r="C5" s="4" t="n">
        <f>(SUM('Set de base'!T6:T237)+SUM('Inserts'!K6:K57)+SUM('Autographes'!L6:L57))/312</f>
        <v>0</v>
      </c>
      <c r="E5" s="4" t="n">
        <f>(SUM('Set de base'!U6:U237)+SUM('Inserts'!L6:L57)+SUM('Autographes'!M6:M57))/3664</f>
        <v>0</v>
      </c>
      <c r="G5" s="4" t="n">
        <f>(SUM('Set de base'!V6:V237)+SUM('Inserts'!M6:M57)+SUM('Autographes'!N6:N57))/3976</f>
        <v>0</v>
      </c>
    </row>
    <row r="6" ht="25" customHeight="1"/>
    <row r="7" ht="20" customHeight="1">
      <c r="A7" s="5" t="str">
        <f>(SUM('Set de base'!T6:T237))&amp;" / 210"</f>
        <v>0 / 210</v>
      </c>
      <c r="C7" s="5" t="str">
        <f>(SUM('Set de base'!T6:T237)+SUM('Inserts'!K6:K57)+SUM('Autographes'!L6:L57))&amp;" / 312"</f>
        <v>0 / 312</v>
      </c>
      <c r="E7" s="5" t="str">
        <f>(SUM('Set de base'!U6:U237)+SUM('Inserts'!L6:L57)+SUM('Autographes'!M6:M57))&amp;" / 3664"</f>
        <v>0 / 3664</v>
      </c>
      <c r="G7" s="5" t="str">
        <f>(SUM('Set de base'!V6:V237)+SUM('Inserts'!M6:M57)+SUM('Autographes'!N6:N57))&amp;" / 3976"</f>
        <v>0 / 3976</v>
      </c>
    </row>
    <row r="8" ht="25" customHeight="1">
      <c r="A8" s="13" t="inlineStr">
        <is>
          <t xml:space="preserve">Set de base = versions principales de l’onglet « Set de base »  •  Versions principales = Standard ou version nominale lorsqu’elle existe, numérotée ou non,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3210</v>
      </c>
      <c r="C12" s="10" t="n">
        <f>SUM('Set de base'!V6:V237)</f>
        <v>0</v>
      </c>
      <c r="D12" s="12" t="n">
        <f>(SUM('Set de base'!V6:V237))/3210</f>
        <v>0</v>
      </c>
    </row>
    <row r="13" ht="21" customHeight="1">
      <c r="A13" s="15" t="inlineStr">
        <is>
          <t xml:space="preserve">Inserts</t>
        </is>
      </c>
      <c r="B13" s="10" t="n">
        <v>350</v>
      </c>
      <c r="C13" s="10" t="n">
        <f>SUM('Inserts'!M6:M57)</f>
        <v>0</v>
      </c>
      <c r="D13" s="12" t="n">
        <f>(SUM('Inserts'!M6:M57))/350</f>
        <v>0</v>
      </c>
    </row>
    <row r="14" ht="21" customHeight="1">
      <c r="A14" s="15" t="inlineStr">
        <is>
          <t xml:space="preserve">Autographes</t>
        </is>
      </c>
      <c r="B14" s="10" t="n">
        <v>416</v>
      </c>
      <c r="C14" s="10" t="n">
        <f>SUM('Autographes'!N6:N57)</f>
        <v>0</v>
      </c>
      <c r="D14" s="12" t="n">
        <f>(SUM('Autographes'!N6:N57))/416</f>
        <v>0</v>
      </c>
    </row>
    <row r="17" ht="25" customHeight="1">
      <c r="A17" s="6" t="inlineStr">
        <is>
          <t xml:space="preserve">Cartes de base par pilote</t>
        </is>
      </c>
    </row>
    <row r="18" ht="24" customHeight="1">
      <c r="A18" s="7" t="inlineStr">
        <is>
          <t xml:space="preserve">Pilote</t>
        </is>
      </c>
      <c r="B18" s="7" t="inlineStr">
        <is>
          <t xml:space="preserve">Cartes de base</t>
        </is>
      </c>
      <c r="C18" s="7" t="inlineStr">
        <is>
          <t xml:space="preserve">Possédées</t>
        </is>
      </c>
      <c r="D18" s="7" t="inlineStr">
        <is>
          <t xml:space="preserve">Progression</t>
        </is>
      </c>
    </row>
    <row r="19" ht="20" customHeight="1">
      <c r="A19" s="15" t="inlineStr">
        <is>
          <t xml:space="preserve">Alexander Albon</t>
        </is>
      </c>
      <c r="B19" s="10" t="n">
        <v>7</v>
      </c>
      <c r="C19" s="10" t="n">
        <f>IF('Set de base'!C10=TRUE,1,0)+IF('Set de base'!C30=TRUE,1,0)+IF('Set de base'!C52=TRUE,1,0)+IF('Set de base'!C197=TRUE,1,0)+IF('Set de base'!C213=TRUE,1,0)+IF('Set de base'!C223=TRUE,1,0)+IF('Set de base'!C232=TRUE,1,0)</f>
        <v>0</v>
      </c>
      <c r="D19" s="12" t="n">
        <f>(IF('Set de base'!C10=TRUE,1,0)+IF('Set de base'!C30=TRUE,1,0)+IF('Set de base'!C52=TRUE,1,0)+IF('Set de base'!C197=TRUE,1,0)+IF('Set de base'!C213=TRUE,1,0)+IF('Set de base'!C223=TRUE,1,0)+IF('Set de base'!C232=TRUE,1,0))/7</f>
        <v>0</v>
      </c>
    </row>
    <row r="20" ht="20" customHeight="1">
      <c r="A20" s="15" t="inlineStr">
        <is>
          <t xml:space="preserve">Antonio Giovinazzi</t>
        </is>
      </c>
      <c r="B20" s="10" t="n">
        <v>3</v>
      </c>
      <c r="C20" s="10" t="n">
        <f>IF('Set de base'!C21=TRUE,1,0)+IF('Set de base'!C41=TRUE,1,0)+IF('Set de base'!C63=TRUE,1,0)</f>
        <v>0</v>
      </c>
      <c r="D20" s="12" t="n">
        <f>(IF('Set de base'!C21=TRUE,1,0)+IF('Set de base'!C41=TRUE,1,0)+IF('Set de base'!C63=TRUE,1,0))/3</f>
        <v>0</v>
      </c>
    </row>
    <row r="21" ht="20" customHeight="1">
      <c r="A21" s="15" t="inlineStr">
        <is>
          <t xml:space="preserve">Artem Markelov</t>
        </is>
      </c>
      <c r="B21" s="10" t="n">
        <v>2</v>
      </c>
      <c r="C21" s="10" t="n">
        <f>IF('Set de base'!C80=TRUE,1,0)+IF('Set de base'!C104=TRUE,1,0)</f>
        <v>0</v>
      </c>
      <c r="D21" s="12" t="n">
        <f>(IF('Set de base'!C80=TRUE,1,0)+IF('Set de base'!C104=TRUE,1,0))/2</f>
        <v>0</v>
      </c>
    </row>
    <row r="22" ht="20" customHeight="1">
      <c r="A22" s="15" t="inlineStr">
        <is>
          <t xml:space="preserve">Callum Ilott</t>
        </is>
      </c>
      <c r="B22" s="10" t="n">
        <v>2</v>
      </c>
      <c r="C22" s="10" t="n">
        <f>IF('Set de base'!C73=TRUE,1,0)+IF('Set de base'!C97=TRUE,1,0)</f>
        <v>0</v>
      </c>
      <c r="D22" s="12" t="n">
        <f>(IF('Set de base'!C73=TRUE,1,0)+IF('Set de base'!C97=TRUE,1,0))/2</f>
        <v>0</v>
      </c>
    </row>
    <row r="23" ht="20" customHeight="1">
      <c r="A23" s="15" t="inlineStr">
        <is>
          <t xml:space="preserve">Carlos Sainz</t>
        </is>
      </c>
      <c r="B23" s="10" t="n">
        <v>3</v>
      </c>
      <c r="C23" s="10" t="n">
        <f>IF('Set de base'!C13=TRUE,1,0)+IF('Set de base'!C33=TRUE,1,0)+IF('Set de base'!C55=TRUE,1,0)</f>
        <v>0</v>
      </c>
      <c r="D23" s="12" t="n">
        <f>(IF('Set de base'!C13=TRUE,1,0)+IF('Set de base'!C33=TRUE,1,0)+IF('Set de base'!C55=TRUE,1,0))/3</f>
        <v>0</v>
      </c>
    </row>
    <row r="24" ht="20" customHeight="1">
      <c r="A24" s="15" t="inlineStr">
        <is>
          <t xml:space="preserve">Charles Leclerc</t>
        </is>
      </c>
      <c r="B24" s="10" t="n">
        <v>10</v>
      </c>
      <c r="C24" s="10" t="n">
        <f>IF('Set de base'!C9=TRUE,1,0)+IF('Set de base'!C29=TRUE,1,0)+IF('Set de base'!C51=TRUE,1,0)+IF('Set de base'!C184=TRUE,1,0)+IF('Set de base'!C185=TRUE,1,0)+IF('Set de base'!C196=TRUE,1,0)+IF('Set de base'!C198=TRUE,1,0)+IF('Set de base'!C204=TRUE,1,0)+IF('Set de base'!C208=TRUE,1,0)+IF('Set de base'!C231=TRUE,1,0)</f>
        <v>0</v>
      </c>
      <c r="D24" s="12" t="n">
        <f>(IF('Set de base'!C9=TRUE,1,0)+IF('Set de base'!C29=TRUE,1,0)+IF('Set de base'!C51=TRUE,1,0)+IF('Set de base'!C184=TRUE,1,0)+IF('Set de base'!C185=TRUE,1,0)+IF('Set de base'!C196=TRUE,1,0)+IF('Set de base'!C198=TRUE,1,0)+IF('Set de base'!C204=TRUE,1,0)+IF('Set de base'!C208=TRUE,1,0)+IF('Set de base'!C231=TRUE,1,0))/10</f>
        <v>0</v>
      </c>
    </row>
    <row r="25" ht="20" customHeight="1">
      <c r="A25" s="15" t="inlineStr">
        <is>
          <t xml:space="preserve">Christian Lundgaard</t>
        </is>
      </c>
      <c r="B25" s="10" t="n">
        <v>2</v>
      </c>
      <c r="C25" s="10" t="n">
        <f>IF('Set de base'!C75=TRUE,1,0)+IF('Set de base'!C99=TRUE,1,0)</f>
        <v>0</v>
      </c>
      <c r="D25" s="12" t="n">
        <f>(IF('Set de base'!C75=TRUE,1,0)+IF('Set de base'!C99=TRUE,1,0))/2</f>
        <v>0</v>
      </c>
    </row>
    <row r="26" ht="20" customHeight="1">
      <c r="A26" s="15" t="inlineStr">
        <is>
          <t xml:space="preserve">Dan Ticktum</t>
        </is>
      </c>
      <c r="B26" s="10" t="n">
        <v>2</v>
      </c>
      <c r="C26" s="10" t="n">
        <f>IF('Set de base'!C71=TRUE,1,0)+IF('Set de base'!C95=TRUE,1,0)</f>
        <v>0</v>
      </c>
      <c r="D26" s="12" t="n">
        <f>(IF('Set de base'!C71=TRUE,1,0)+IF('Set de base'!C95=TRUE,1,0))/2</f>
        <v>0</v>
      </c>
    </row>
    <row r="27" ht="20" customHeight="1">
      <c r="A27" s="15" t="inlineStr">
        <is>
          <t xml:space="preserve">Daniel Ricciardo</t>
        </is>
      </c>
      <c r="B27" s="10" t="n">
        <v>3</v>
      </c>
      <c r="C27" s="10" t="n">
        <f>IF('Set de base'!C14=TRUE,1,0)+IF('Set de base'!C34=TRUE,1,0)+IF('Set de base'!C56=TRUE,1,0)</f>
        <v>0</v>
      </c>
      <c r="D27" s="12" t="n">
        <f>(IF('Set de base'!C14=TRUE,1,0)+IF('Set de base'!C34=TRUE,1,0)+IF('Set de base'!C56=TRUE,1,0))/3</f>
        <v>0</v>
      </c>
    </row>
    <row r="28" ht="20" customHeight="1">
      <c r="A28" s="15" t="inlineStr">
        <is>
          <t xml:space="preserve">Daniil Kvyat</t>
        </is>
      </c>
      <c r="B28" s="10" t="n">
        <v>3</v>
      </c>
      <c r="C28" s="10" t="n">
        <f>IF('Set de base'!C17=TRUE,1,0)+IF('Set de base'!C37=TRUE,1,0)+IF('Set de base'!C59=TRUE,1,0)</f>
        <v>0</v>
      </c>
      <c r="D28" s="12" t="n">
        <f>(IF('Set de base'!C17=TRUE,1,0)+IF('Set de base'!C37=TRUE,1,0)+IF('Set de base'!C59=TRUE,1,0))/3</f>
        <v>0</v>
      </c>
    </row>
    <row r="29" ht="20" customHeight="1">
      <c r="A29" s="15" t="inlineStr">
        <is>
          <t xml:space="preserve">Esteban Ocon</t>
        </is>
      </c>
      <c r="B29" s="10" t="n">
        <v>4</v>
      </c>
      <c r="C29" s="10" t="n">
        <f>IF('Set de base'!C15=TRUE,1,0)+IF('Set de base'!C35=TRUE,1,0)+IF('Set de base'!C57=TRUE,1,0)+IF('Set de base'!C235=TRUE,1,0)</f>
        <v>0</v>
      </c>
      <c r="D29" s="12" t="n">
        <f>(IF('Set de base'!C15=TRUE,1,0)+IF('Set de base'!C35=TRUE,1,0)+IF('Set de base'!C57=TRUE,1,0)+IF('Set de base'!C235=TRUE,1,0))/4</f>
        <v>0</v>
      </c>
    </row>
    <row r="30" ht="20" customHeight="1">
      <c r="A30" s="15" t="inlineStr">
        <is>
          <t xml:space="preserve">Felipe Drugovich</t>
        </is>
      </c>
      <c r="B30" s="10" t="n">
        <v>2</v>
      </c>
      <c r="C30" s="10" t="n">
        <f>IF('Set de base'!C79=TRUE,1,0)+IF('Set de base'!C103=TRUE,1,0)</f>
        <v>0</v>
      </c>
      <c r="D30" s="12" t="n">
        <f>(IF('Set de base'!C79=TRUE,1,0)+IF('Set de base'!C103=TRUE,1,0))/2</f>
        <v>0</v>
      </c>
    </row>
    <row r="31" ht="20" customHeight="1">
      <c r="A31" s="15" t="inlineStr">
        <is>
          <t xml:space="preserve">George Russell</t>
        </is>
      </c>
      <c r="B31" s="10" t="n">
        <v>5</v>
      </c>
      <c r="C31" s="10" t="n">
        <f>IF('Set de base'!C24=TRUE,1,0)+IF('Set de base'!C44=TRUE,1,0)+IF('Set de base'!C66=TRUE,1,0)+IF('Set de base'!C225=TRUE,1,0)+IF('Set de base'!C237=TRUE,1,0)</f>
        <v>0</v>
      </c>
      <c r="D31" s="12" t="n">
        <f>(IF('Set de base'!C24=TRUE,1,0)+IF('Set de base'!C44=TRUE,1,0)+IF('Set de base'!C66=TRUE,1,0)+IF('Set de base'!C225=TRUE,1,0)+IF('Set de base'!C237=TRUE,1,0))/5</f>
        <v>0</v>
      </c>
    </row>
    <row r="32" ht="20" customHeight="1">
      <c r="A32" s="15" t="inlineStr">
        <is>
          <t xml:space="preserve">Giuliano Alesi</t>
        </is>
      </c>
      <c r="B32" s="10" t="n">
        <v>2</v>
      </c>
      <c r="C32" s="10" t="n">
        <f>IF('Set de base'!C81=TRUE,1,0)+IF('Set de base'!C105=TRUE,1,0)</f>
        <v>0</v>
      </c>
      <c r="D32" s="12" t="n">
        <f>(IF('Set de base'!C81=TRUE,1,0)+IF('Set de base'!C105=TRUE,1,0))/2</f>
        <v>0</v>
      </c>
    </row>
    <row r="33" ht="20" customHeight="1">
      <c r="A33" s="15" t="inlineStr">
        <is>
          <t xml:space="preserve">Guilherme Samaia</t>
        </is>
      </c>
      <c r="B33" s="10" t="n">
        <v>2</v>
      </c>
      <c r="C33" s="10" t="n">
        <f>IF('Set de base'!C91=TRUE,1,0)+IF('Set de base'!C115=TRUE,1,0)</f>
        <v>0</v>
      </c>
      <c r="D33" s="12" t="n">
        <f>(IF('Set de base'!C91=TRUE,1,0)+IF('Set de base'!C115=TRUE,1,0))/2</f>
        <v>0</v>
      </c>
    </row>
    <row r="34" ht="20" customHeight="1">
      <c r="A34" s="15" t="inlineStr">
        <is>
          <t xml:space="preserve">Jack Aitken</t>
        </is>
      </c>
      <c r="B34" s="10" t="n">
        <v>2</v>
      </c>
      <c r="C34" s="10" t="n">
        <f>IF('Set de base'!C90=TRUE,1,0)+IF('Set de base'!C114=TRUE,1,0)</f>
        <v>0</v>
      </c>
      <c r="D34" s="12" t="n">
        <f>(IF('Set de base'!C90=TRUE,1,0)+IF('Set de base'!C114=TRUE,1,0))/2</f>
        <v>0</v>
      </c>
    </row>
    <row r="35" ht="20" customHeight="1">
      <c r="A35" s="15" t="inlineStr">
        <is>
          <t xml:space="preserve">Jehan Daruvala</t>
        </is>
      </c>
      <c r="B35" s="10" t="n">
        <v>2</v>
      </c>
      <c r="C35" s="10" t="n">
        <f>IF('Set de base'!C88=TRUE,1,0)+IF('Set de base'!C112=TRUE,1,0)</f>
        <v>0</v>
      </c>
      <c r="D35" s="12" t="n">
        <f>(IF('Set de base'!C88=TRUE,1,0)+IF('Set de base'!C112=TRUE,1,0))/2</f>
        <v>0</v>
      </c>
    </row>
    <row r="36" ht="20" customHeight="1">
      <c r="A36" s="15" t="inlineStr">
        <is>
          <t xml:space="preserve">Kevin Magnussen</t>
        </is>
      </c>
      <c r="B36" s="10" t="n">
        <v>3</v>
      </c>
      <c r="C36" s="10" t="n">
        <f>IF('Set de base'!C23=TRUE,1,0)+IF('Set de base'!C43=TRUE,1,0)+IF('Set de base'!C65=TRUE,1,0)</f>
        <v>0</v>
      </c>
      <c r="D36" s="12" t="n">
        <f>(IF('Set de base'!C23=TRUE,1,0)+IF('Set de base'!C43=TRUE,1,0)+IF('Set de base'!C65=TRUE,1,0))/3</f>
        <v>0</v>
      </c>
    </row>
    <row r="37" ht="20" customHeight="1">
      <c r="A37" s="15" t="inlineStr">
        <is>
          <t xml:space="preserve">Kimi Räikkönen</t>
        </is>
      </c>
      <c r="B37" s="10" t="n">
        <v>3</v>
      </c>
      <c r="C37" s="10" t="n">
        <f>IF('Set de base'!C20=TRUE,1,0)+IF('Set de base'!C40=TRUE,1,0)+IF('Set de base'!C62=TRUE,1,0)</f>
        <v>0</v>
      </c>
      <c r="D37" s="12" t="n">
        <f>(IF('Set de base'!C20=TRUE,1,0)+IF('Set de base'!C40=TRUE,1,0)+IF('Set de base'!C62=TRUE,1,0))/3</f>
        <v>0</v>
      </c>
    </row>
    <row r="38" ht="20" customHeight="1">
      <c r="A38" s="15" t="inlineStr">
        <is>
          <t xml:space="preserve">Lance Stroll</t>
        </is>
      </c>
      <c r="B38" s="10" t="n">
        <v>3</v>
      </c>
      <c r="C38" s="10" t="n">
        <f>IF('Set de base'!C19=TRUE,1,0)+IF('Set de base'!C39=TRUE,1,0)+IF('Set de base'!C61=TRUE,1,0)</f>
        <v>0</v>
      </c>
      <c r="D38" s="12" t="n">
        <f>(IF('Set de base'!C19=TRUE,1,0)+IF('Set de base'!C39=TRUE,1,0)+IF('Set de base'!C61=TRUE,1,0))/3</f>
        <v>0</v>
      </c>
    </row>
    <row r="39" ht="20" customHeight="1">
      <c r="A39" s="15" t="inlineStr">
        <is>
          <t xml:space="preserve">Lando Norris</t>
        </is>
      </c>
      <c r="B39" s="10" t="n">
        <v>7</v>
      </c>
      <c r="C39" s="10" t="n">
        <f>IF('Set de base'!C12=TRUE,1,0)+IF('Set de base'!C32=TRUE,1,0)+IF('Set de base'!C54=TRUE,1,0)+IF('Set de base'!C202=TRUE,1,0)+IF('Set de base'!C207=TRUE,1,0)+IF('Set de base'!C224=TRUE,1,0)+IF('Set de base'!C234=TRUE,1,0)</f>
        <v>0</v>
      </c>
      <c r="D39" s="12" t="n">
        <f>(IF('Set de base'!C12=TRUE,1,0)+IF('Set de base'!C32=TRUE,1,0)+IF('Set de base'!C54=TRUE,1,0)+IF('Set de base'!C202=TRUE,1,0)+IF('Set de base'!C207=TRUE,1,0)+IF('Set de base'!C224=TRUE,1,0)+IF('Set de base'!C234=TRUE,1,0))/7</f>
        <v>0</v>
      </c>
    </row>
    <row r="40" ht="20" customHeight="1">
      <c r="A40" s="15" t="inlineStr">
        <is>
          <t xml:space="preserve">Lewis Hamilton</t>
        </is>
      </c>
      <c r="B40" s="10" t="n">
        <v>18</v>
      </c>
      <c r="C40" s="10" t="n">
        <f>IF('Set de base'!C6=TRUE,1,0)+IF('Set de base'!C26=TRUE,1,0)+IF('Set de base'!C48=TRUE,1,0)+IF('Set de base'!C173=TRUE,1,0)+IF('Set de base'!C174=TRUE,1,0)+IF('Set de base'!C176=TRUE,1,0)+IF('Set de base'!C177=TRUE,1,0)+IF('Set de base'!C178=TRUE,1,0)+IF('Set de base'!C179=TRUE,1,0)+IF('Set de base'!C181=TRUE,1,0)+IF('Set de base'!C183=TRUE,1,0)+IF('Set de base'!C187=TRUE,1,0)+IF('Set de base'!C189=TRUE,1,0)+IF('Set de base'!C192=TRUE,1,0)+IF('Set de base'!C218=TRUE,1,0)+IF('Set de base'!C219=TRUE,1,0)+IF('Set de base'!C220=TRUE,1,0)+IF('Set de base'!C228=TRUE,1,0)</f>
        <v>0</v>
      </c>
      <c r="D40" s="12" t="n">
        <f>(IF('Set de base'!C6=TRUE,1,0)+IF('Set de base'!C26=TRUE,1,0)+IF('Set de base'!C48=TRUE,1,0)+IF('Set de base'!C173=TRUE,1,0)+IF('Set de base'!C174=TRUE,1,0)+IF('Set de base'!C176=TRUE,1,0)+IF('Set de base'!C177=TRUE,1,0)+IF('Set de base'!C178=TRUE,1,0)+IF('Set de base'!C179=TRUE,1,0)+IF('Set de base'!C181=TRUE,1,0)+IF('Set de base'!C183=TRUE,1,0)+IF('Set de base'!C187=TRUE,1,0)+IF('Set de base'!C189=TRUE,1,0)+IF('Set de base'!C192=TRUE,1,0)+IF('Set de base'!C218=TRUE,1,0)+IF('Set de base'!C219=TRUE,1,0)+IF('Set de base'!C220=TRUE,1,0)+IF('Set de base'!C228=TRUE,1,0))/18</f>
        <v>0</v>
      </c>
    </row>
    <row r="41" ht="20" customHeight="1">
      <c r="A41" s="15" t="inlineStr">
        <is>
          <t xml:space="preserve">Louis Delétraz</t>
        </is>
      </c>
      <c r="B41" s="10" t="n">
        <v>2</v>
      </c>
      <c r="C41" s="10" t="n">
        <f>IF('Set de base'!C76=TRUE,1,0)+IF('Set de base'!C100=TRUE,1,0)</f>
        <v>0</v>
      </c>
      <c r="D41" s="12" t="n">
        <f>(IF('Set de base'!C76=TRUE,1,0)+IF('Set de base'!C100=TRUE,1,0))/2</f>
        <v>0</v>
      </c>
    </row>
    <row r="42" ht="20" customHeight="1">
      <c r="A42" s="15" t="inlineStr">
        <is>
          <t xml:space="preserve">Luca Ghiotto</t>
        </is>
      </c>
      <c r="B42" s="10" t="n">
        <v>2</v>
      </c>
      <c r="C42" s="10" t="n">
        <f>IF('Set de base'!C87=TRUE,1,0)+IF('Set de base'!C111=TRUE,1,0)</f>
        <v>0</v>
      </c>
      <c r="D42" s="12" t="n">
        <f>(IF('Set de base'!C87=TRUE,1,0)+IF('Set de base'!C111=TRUE,1,0))/2</f>
        <v>0</v>
      </c>
    </row>
    <row r="43" ht="20" customHeight="1">
      <c r="A43" s="15" t="inlineStr">
        <is>
          <t xml:space="preserve">Marcus Armstrong</t>
        </is>
      </c>
      <c r="B43" s="10" t="n">
        <v>2</v>
      </c>
      <c r="C43" s="10" t="n">
        <f>IF('Set de base'!C74=TRUE,1,0)+IF('Set de base'!C98=TRUE,1,0)</f>
        <v>0</v>
      </c>
      <c r="D43" s="12" t="n">
        <f>(IF('Set de base'!C74=TRUE,1,0)+IF('Set de base'!C98=TRUE,1,0))/2</f>
        <v>0</v>
      </c>
    </row>
    <row r="44" ht="20" customHeight="1">
      <c r="A44" s="15" t="inlineStr">
        <is>
          <t xml:space="preserve">Marino Sato</t>
        </is>
      </c>
      <c r="B44" s="10" t="n">
        <v>2</v>
      </c>
      <c r="C44" s="10" t="n">
        <f>IF('Set de base'!C85=TRUE,1,0)+IF('Set de base'!C109=TRUE,1,0)</f>
        <v>0</v>
      </c>
      <c r="D44" s="12" t="n">
        <f>(IF('Set de base'!C85=TRUE,1,0)+IF('Set de base'!C109=TRUE,1,0))/2</f>
        <v>0</v>
      </c>
    </row>
    <row r="45" ht="20" customHeight="1">
      <c r="A45" s="15" t="inlineStr">
        <is>
          <t xml:space="preserve">Max Verstappen</t>
        </is>
      </c>
      <c r="B45" s="10" t="n">
        <v>14</v>
      </c>
      <c r="C45" s="10" t="n">
        <f>IF('Set de base'!C11=TRUE,1,0)+IF('Set de base'!C31=TRUE,1,0)+IF('Set de base'!C53=TRUE,1,0)+IF('Set de base'!C180=TRUE,1,0)+IF('Set de base'!C182=TRUE,1,0)+IF('Set de base'!C191=TRUE,1,0)+IF('Set de base'!C199=TRUE,1,0)+IF('Set de base'!C200=TRUE,1,0)+IF('Set de base'!C203=TRUE,1,0)+IF('Set de base'!C205=TRUE,1,0)+IF('Set de base'!C206=TRUE,1,0)+IF('Set de base'!C212=TRUE,1,0)+IF('Set de base'!C214=TRUE,1,0)+IF('Set de base'!C233=TRUE,1,0)</f>
        <v>0</v>
      </c>
      <c r="D45" s="12" t="n">
        <f>(IF('Set de base'!C11=TRUE,1,0)+IF('Set de base'!C31=TRUE,1,0)+IF('Set de base'!C53=TRUE,1,0)+IF('Set de base'!C180=TRUE,1,0)+IF('Set de base'!C182=TRUE,1,0)+IF('Set de base'!C191=TRUE,1,0)+IF('Set de base'!C199=TRUE,1,0)+IF('Set de base'!C200=TRUE,1,0)+IF('Set de base'!C203=TRUE,1,0)+IF('Set de base'!C205=TRUE,1,0)+IF('Set de base'!C206=TRUE,1,0)+IF('Set de base'!C212=TRUE,1,0)+IF('Set de base'!C214=TRUE,1,0)+IF('Set de base'!C233=TRUE,1,0))/14</f>
        <v>0</v>
      </c>
    </row>
    <row r="46" ht="20" customHeight="1">
      <c r="A46" s="15" t="inlineStr">
        <is>
          <t xml:space="preserve">Mick Schumacher</t>
        </is>
      </c>
      <c r="B46" s="10" t="n">
        <v>2</v>
      </c>
      <c r="C46" s="10" t="n">
        <f>IF('Set de base'!C82=TRUE,1,0)+IF('Set de base'!C106=TRUE,1,0)</f>
        <v>0</v>
      </c>
      <c r="D46" s="12" t="n">
        <f>(IF('Set de base'!C82=TRUE,1,0)+IF('Set de base'!C106=TRUE,1,0))/2</f>
        <v>0</v>
      </c>
    </row>
    <row r="47" ht="20" customHeight="1">
      <c r="A47" s="15" t="inlineStr">
        <is>
          <t xml:space="preserve">Nicholas Latifi</t>
        </is>
      </c>
      <c r="B47" s="10" t="n">
        <v>3</v>
      </c>
      <c r="C47" s="10" t="n">
        <f>IF('Set de base'!C25=TRUE,1,0)+IF('Set de base'!C45=TRUE,1,0)+IF('Set de base'!C67=TRUE,1,0)</f>
        <v>0</v>
      </c>
      <c r="D47" s="12" t="n">
        <f>(IF('Set de base'!C25=TRUE,1,0)+IF('Set de base'!C45=TRUE,1,0)+IF('Set de base'!C67=TRUE,1,0))/3</f>
        <v>0</v>
      </c>
    </row>
    <row r="48" ht="20" customHeight="1">
      <c r="A48" s="15" t="inlineStr">
        <is>
          <t xml:space="preserve">Nikita Mazepin</t>
        </is>
      </c>
      <c r="B48" s="10" t="n">
        <v>2</v>
      </c>
      <c r="C48" s="10" t="n">
        <f>IF('Set de base'!C86=TRUE,1,0)+IF('Set de base'!C110=TRUE,1,0)</f>
        <v>0</v>
      </c>
      <c r="D48" s="12" t="n">
        <f>(IF('Set de base'!C86=TRUE,1,0)+IF('Set de base'!C110=TRUE,1,0))/2</f>
        <v>0</v>
      </c>
    </row>
    <row r="49" ht="20" customHeight="1">
      <c r="A49" s="15" t="inlineStr">
        <is>
          <t xml:space="preserve">Nobuharu Matsushita</t>
        </is>
      </c>
      <c r="B49" s="10" t="n">
        <v>2</v>
      </c>
      <c r="C49" s="10" t="n">
        <f>IF('Set de base'!C78=TRUE,1,0)+IF('Set de base'!C102=TRUE,1,0)</f>
        <v>0</v>
      </c>
      <c r="D49" s="12" t="n">
        <f>(IF('Set de base'!C78=TRUE,1,0)+IF('Set de base'!C102=TRUE,1,0))/2</f>
        <v>0</v>
      </c>
    </row>
    <row r="50" ht="20" customHeight="1">
      <c r="A50" s="15" t="inlineStr">
        <is>
          <t xml:space="preserve">Pedro Piquet</t>
        </is>
      </c>
      <c r="B50" s="10" t="n">
        <v>2</v>
      </c>
      <c r="C50" s="10" t="n">
        <f>IF('Set de base'!C77=TRUE,1,0)+IF('Set de base'!C101=TRUE,1,0)</f>
        <v>0</v>
      </c>
      <c r="D50" s="12" t="n">
        <f>(IF('Set de base'!C77=TRUE,1,0)+IF('Set de base'!C101=TRUE,1,0))/2</f>
        <v>0</v>
      </c>
    </row>
    <row r="51" ht="20" customHeight="1">
      <c r="A51" s="15" t="inlineStr">
        <is>
          <t xml:space="preserve">Pierre Gasly</t>
        </is>
      </c>
      <c r="B51" s="10" t="n">
        <v>4</v>
      </c>
      <c r="C51" s="10" t="n">
        <f>IF('Set de base'!C16=TRUE,1,0)+IF('Set de base'!C36=TRUE,1,0)+IF('Set de base'!C58=TRUE,1,0)+IF('Set de base'!C236=TRUE,1,0)</f>
        <v>0</v>
      </c>
      <c r="D51" s="12" t="n">
        <f>(IF('Set de base'!C16=TRUE,1,0)+IF('Set de base'!C36=TRUE,1,0)+IF('Set de base'!C58=TRUE,1,0)+IF('Set de base'!C236=TRUE,1,0))/4</f>
        <v>0</v>
      </c>
    </row>
    <row r="52" ht="20" customHeight="1">
      <c r="A52" s="15" t="inlineStr">
        <is>
          <t xml:space="preserve">Robert Shwartzman</t>
        </is>
      </c>
      <c r="B52" s="10" t="n">
        <v>2</v>
      </c>
      <c r="C52" s="10" t="n">
        <f>IF('Set de base'!C83=TRUE,1,0)+IF('Set de base'!C107=TRUE,1,0)</f>
        <v>0</v>
      </c>
      <c r="D52" s="12" t="n">
        <f>(IF('Set de base'!C83=TRUE,1,0)+IF('Set de base'!C107=TRUE,1,0))/2</f>
        <v>0</v>
      </c>
    </row>
    <row r="53" ht="20" customHeight="1">
      <c r="A53" s="15" t="inlineStr">
        <is>
          <t xml:space="preserve">Romain Grosjean</t>
        </is>
      </c>
      <c r="B53" s="10" t="n">
        <v>3</v>
      </c>
      <c r="C53" s="10" t="n">
        <f>IF('Set de base'!C22=TRUE,1,0)+IF('Set de base'!C42=TRUE,1,0)+IF('Set de base'!C64=TRUE,1,0)</f>
        <v>0</v>
      </c>
      <c r="D53" s="12" t="n">
        <f>(IF('Set de base'!C22=TRUE,1,0)+IF('Set de base'!C42=TRUE,1,0)+IF('Set de base'!C64=TRUE,1,0))/3</f>
        <v>0</v>
      </c>
    </row>
    <row r="54" ht="20" customHeight="1">
      <c r="A54" s="15" t="inlineStr">
        <is>
          <t xml:space="preserve">Roy Nissany</t>
        </is>
      </c>
      <c r="B54" s="10" t="n">
        <v>2</v>
      </c>
      <c r="C54" s="10" t="n">
        <f>IF('Set de base'!C84=TRUE,1,0)+IF('Set de base'!C108=TRUE,1,0)</f>
        <v>0</v>
      </c>
      <c r="D54" s="12" t="n">
        <f>(IF('Set de base'!C84=TRUE,1,0)+IF('Set de base'!C108=TRUE,1,0))/2</f>
        <v>0</v>
      </c>
    </row>
    <row r="55" ht="20" customHeight="1">
      <c r="A55" s="15" t="inlineStr">
        <is>
          <t xml:space="preserve">Sean Gelael</t>
        </is>
      </c>
      <c r="B55" s="10" t="n">
        <v>2</v>
      </c>
      <c r="C55" s="10" t="n">
        <f>IF('Set de base'!C70=TRUE,1,0)+IF('Set de base'!C94=TRUE,1,0)</f>
        <v>0</v>
      </c>
      <c r="D55" s="12" t="n">
        <f>(IF('Set de base'!C70=TRUE,1,0)+IF('Set de base'!C94=TRUE,1,0))/2</f>
        <v>0</v>
      </c>
    </row>
    <row r="56" ht="20" customHeight="1">
      <c r="A56" s="15" t="inlineStr">
        <is>
          <t xml:space="preserve">Sebastian Vettel</t>
        </is>
      </c>
      <c r="B56" s="10" t="n">
        <v>8</v>
      </c>
      <c r="C56" s="10" t="n">
        <f>IF('Set de base'!C8=TRUE,1,0)+IF('Set de base'!C28=TRUE,1,0)+IF('Set de base'!C50=TRUE,1,0)+IF('Set de base'!C186=TRUE,1,0)+IF('Set de base'!C201=TRUE,1,0)+IF('Set de base'!C209=TRUE,1,0)+IF('Set de base'!C210=TRUE,1,0)+IF('Set de base'!C230=TRUE,1,0)</f>
        <v>0</v>
      </c>
      <c r="D56" s="12" t="n">
        <f>(IF('Set de base'!C8=TRUE,1,0)+IF('Set de base'!C28=TRUE,1,0)+IF('Set de base'!C50=TRUE,1,0)+IF('Set de base'!C186=TRUE,1,0)+IF('Set de base'!C201=TRUE,1,0)+IF('Set de base'!C209=TRUE,1,0)+IF('Set de base'!C210=TRUE,1,0)+IF('Set de base'!C230=TRUE,1,0))/8</f>
        <v>0</v>
      </c>
    </row>
    <row r="57" ht="20" customHeight="1">
      <c r="A57" s="15" t="inlineStr">
        <is>
          <t xml:space="preserve">Sergio Pérez</t>
        </is>
      </c>
      <c r="B57" s="10" t="n">
        <v>3</v>
      </c>
      <c r="C57" s="10" t="n">
        <f>IF('Set de base'!C18=TRUE,1,0)+IF('Set de base'!C38=TRUE,1,0)+IF('Set de base'!C60=TRUE,1,0)</f>
        <v>0</v>
      </c>
      <c r="D57" s="12" t="n">
        <f>(IF('Set de base'!C18=TRUE,1,0)+IF('Set de base'!C38=TRUE,1,0)+IF('Set de base'!C60=TRUE,1,0))/3</f>
        <v>0</v>
      </c>
    </row>
    <row r="58" ht="20" customHeight="1">
      <c r="A58" s="15" t="inlineStr">
        <is>
          <t xml:space="preserve">Valtteri Bottas</t>
        </is>
      </c>
      <c r="B58" s="10" t="n">
        <v>11</v>
      </c>
      <c r="C58" s="10" t="n">
        <f>IF('Set de base'!C7=TRUE,1,0)+IF('Set de base'!C27=TRUE,1,0)+IF('Set de base'!C49=TRUE,1,0)+IF('Set de base'!C172=TRUE,1,0)+IF('Set de base'!C175=TRUE,1,0)+IF('Set de base'!C188=TRUE,1,0)+IF('Set de base'!C190=TRUE,1,0)+IF('Set de base'!C195=TRUE,1,0)+IF('Set de base'!C211=TRUE,1,0)+IF('Set de base'!C219=TRUE,1,0)+IF('Set de base'!C229=TRUE,1,0)</f>
        <v>0</v>
      </c>
      <c r="D58" s="12" t="n">
        <f>(IF('Set de base'!C7=TRUE,1,0)+IF('Set de base'!C27=TRUE,1,0)+IF('Set de base'!C49=TRUE,1,0)+IF('Set de base'!C172=TRUE,1,0)+IF('Set de base'!C175=TRUE,1,0)+IF('Set de base'!C188=TRUE,1,0)+IF('Set de base'!C190=TRUE,1,0)+IF('Set de base'!C195=TRUE,1,0)+IF('Set de base'!C211=TRUE,1,0)+IF('Set de base'!C219=TRUE,1,0)+IF('Set de base'!C229=TRUE,1,0))/11</f>
        <v>0</v>
      </c>
    </row>
    <row r="59" ht="20" customHeight="1">
      <c r="A59" s="15" t="inlineStr">
        <is>
          <t xml:space="preserve">Yuki Tsunoda</t>
        </is>
      </c>
      <c r="B59" s="10" t="n">
        <v>2</v>
      </c>
      <c r="C59" s="10" t="n">
        <f>IF('Set de base'!C89=TRUE,1,0)+IF('Set de base'!C113=TRUE,1,0)</f>
        <v>0</v>
      </c>
      <c r="D59" s="12" t="n">
        <f>(IF('Set de base'!C89=TRUE,1,0)+IF('Set de base'!C113=TRUE,1,0))/2</f>
        <v>0</v>
      </c>
    </row>
    <row r="60" ht="20" customHeight="1">
      <c r="A60" s="15" t="inlineStr">
        <is>
          <t xml:space="preserve">Zhou Guanyu</t>
        </is>
      </c>
      <c r="B60" s="10" t="n">
        <v>2</v>
      </c>
      <c r="C60" s="10" t="n">
        <f>IF('Set de base'!C72=TRUE,1,0)+IF('Set de base'!C96=TRUE,1,0)</f>
        <v>0</v>
      </c>
      <c r="D60" s="12" t="n">
        <f>(IF('Set de base'!C72=TRUE,1,0)+IF('Set de base'!C96=TRUE,1,0))/2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7:D17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21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4" customWidth="1"/>
    <col min="20" max="20" width="12" customWidth="1" hidden="1"/>
    <col min="21" max="21" width="12" customWidth="1" hidden="1"/>
    <col min="22" max="22" width="12" customWidth="1" hidden="1"/>
  </cols>
  <sheetData>
    <row r="1" ht="36" customHeight="1">
      <c r="A1" s="1" t="inlineStr">
        <is>
          <t xml:space="preserve">Topps Chrome F1 2020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Version principale</t>
        </is>
      </c>
      <c r="D4" s="7" t="inlineStr">
        <is>
          <t xml:space="preserve">Carte Variation</t>
        </is>
      </c>
      <c r="E4" s="7" t="inlineStr">
        <is>
          <t xml:space="preserve">Refractor</t>
        </is>
      </c>
      <c r="F4" s="7" t="inlineStr">
        <is>
          <t xml:space="preserve">Purple Refractor /399</t>
        </is>
      </c>
      <c r="G4" s="7" t="inlineStr">
        <is>
          <t xml:space="preserve">Gold Refractor /50</t>
        </is>
      </c>
      <c r="H4" s="7" t="inlineStr">
        <is>
          <t xml:space="preserve">Gold Wave Refractor /50</t>
        </is>
      </c>
      <c r="I4" s="7" t="inlineStr">
        <is>
          <t xml:space="preserve">70th Anniversary Gold Refractor</t>
        </is>
      </c>
      <c r="J4" s="7" t="inlineStr">
        <is>
          <t xml:space="preserve">Orange Refractor /25</t>
        </is>
      </c>
      <c r="K4" s="7" t="inlineStr">
        <is>
          <t xml:space="preserve">Orange Wave Refractor /25</t>
        </is>
      </c>
      <c r="L4" s="7" t="inlineStr">
        <is>
          <t xml:space="preserve">70th Anniversary Orange Refractor</t>
        </is>
      </c>
      <c r="M4" s="7" t="inlineStr">
        <is>
          <t xml:space="preserve">Red Refractor /5</t>
        </is>
      </c>
      <c r="N4" s="7" t="inlineStr">
        <is>
          <t xml:space="preserve">Red Wave Refractor /5</t>
        </is>
      </c>
      <c r="O4" s="7" t="inlineStr">
        <is>
          <t xml:space="preserve">70th Anniversary Red</t>
        </is>
      </c>
      <c r="P4" s="7" t="inlineStr">
        <is>
          <t xml:space="preserve">Superfractor /1</t>
        </is>
      </c>
      <c r="Q4" s="7" t="inlineStr">
        <is>
          <t xml:space="preserve">70th Anniversary Superfractors</t>
        </is>
      </c>
      <c r="R4" s="7" t="inlineStr">
        <is>
          <t xml:space="preserve">Printing Plates /1</t>
        </is>
      </c>
      <c r="S4" s="7" t="inlineStr">
        <is>
          <t xml:space="preserve">Progression</t>
        </is>
      </c>
      <c r="T4" s="7" t="inlineStr">
        <is>
          <t xml:space="preserve">Principales possédées</t>
        </is>
      </c>
      <c r="U4" s="7" t="inlineStr">
        <is>
          <t xml:space="preserve">Parallèles possédés</t>
        </is>
      </c>
      <c r="V4" s="7" t="inlineStr">
        <is>
          <t xml:space="preserve">Versions possédées</t>
        </is>
      </c>
    </row>
    <row r="5" ht="27" customHeight="1">
      <c r="A5" s="8" t="inlineStr">
        <is>
          <t xml:space="preserve">F1 RACERS  ·  40 cartes</t>
        </is>
      </c>
      <c r="S5" s="12" t="n">
        <f>SUM(V6:V45)/640</f>
        <v>0</v>
      </c>
    </row>
    <row r="6" ht="21" customHeight="1" outlineLevel="1">
      <c r="A6" s="10" t="inlineStr">
        <is>
          <t xml:space="preserve">#1</t>
        </is>
      </c>
      <c r="B6" s="9" t="inlineStr">
        <is>
          <t xml:space="preserve">Lewis Hamilton</t>
        </is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 t="b">
        <v>0</v>
      </c>
      <c r="K6" s="11" t="b">
        <v>0</v>
      </c>
      <c r="L6" s="11" t="b">
        <v>0</v>
      </c>
      <c r="M6" s="11" t="b">
        <v>0</v>
      </c>
      <c r="N6" s="11" t="b">
        <v>0</v>
      </c>
      <c r="O6" s="11" t="b">
        <v>0</v>
      </c>
      <c r="P6" s="11" t="b">
        <v>0</v>
      </c>
      <c r="Q6" s="11" t="b">
        <v>0</v>
      </c>
      <c r="R6" s="11" t="b">
        <v>0</v>
      </c>
      <c r="S6" s="12" t="n">
        <f>V6/16</f>
        <v>0</v>
      </c>
      <c r="T6" s="10" t="n">
        <f>COUNTIF(C6,TRUE)</f>
        <v>0</v>
      </c>
      <c r="U6" s="10" t="n">
        <f>COUNTIF(D6:R6,TRUE)</f>
        <v>0</v>
      </c>
      <c r="V6" s="10" t="n">
        <f>T6+U6</f>
        <v>0</v>
      </c>
    </row>
    <row r="7" ht="21" customHeight="1" outlineLevel="1">
      <c r="A7" s="10" t="inlineStr">
        <is>
          <t xml:space="preserve">#2</t>
        </is>
      </c>
      <c r="B7" s="9" t="inlineStr">
        <is>
          <t xml:space="preserve">Valtteri Bottas</t>
        </is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 t="b">
        <v>0</v>
      </c>
      <c r="K7" s="11" t="b">
        <v>0</v>
      </c>
      <c r="L7" s="11" t="b">
        <v>0</v>
      </c>
      <c r="M7" s="11" t="b">
        <v>0</v>
      </c>
      <c r="N7" s="11" t="b">
        <v>0</v>
      </c>
      <c r="O7" s="11" t="b">
        <v>0</v>
      </c>
      <c r="P7" s="11" t="b">
        <v>0</v>
      </c>
      <c r="Q7" s="11" t="b">
        <v>0</v>
      </c>
      <c r="R7" s="11" t="b">
        <v>0</v>
      </c>
      <c r="S7" s="12" t="n">
        <f>V7/16</f>
        <v>0</v>
      </c>
      <c r="T7" s="10" t="n">
        <f>COUNTIF(C7,TRUE)</f>
        <v>0</v>
      </c>
      <c r="U7" s="10" t="n">
        <f>COUNTIF(D7:R7,TRUE)</f>
        <v>0</v>
      </c>
      <c r="V7" s="10" t="n">
        <f>T7+U7</f>
        <v>0</v>
      </c>
    </row>
    <row r="8" ht="21" customHeight="1" outlineLevel="1">
      <c r="A8" s="10" t="inlineStr">
        <is>
          <t xml:space="preserve">#3</t>
        </is>
      </c>
      <c r="B8" s="9" t="inlineStr">
        <is>
          <t xml:space="preserve">Sebastian Vettel</t>
        </is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1" t="b">
        <v>0</v>
      </c>
      <c r="K8" s="11" t="b">
        <v>0</v>
      </c>
      <c r="L8" s="11" t="b">
        <v>0</v>
      </c>
      <c r="M8" s="11" t="b">
        <v>0</v>
      </c>
      <c r="N8" s="11" t="b">
        <v>0</v>
      </c>
      <c r="O8" s="11" t="b">
        <v>0</v>
      </c>
      <c r="P8" s="11" t="b">
        <v>0</v>
      </c>
      <c r="Q8" s="11" t="b">
        <v>0</v>
      </c>
      <c r="R8" s="11" t="b">
        <v>0</v>
      </c>
      <c r="S8" s="12" t="n">
        <f>V8/16</f>
        <v>0</v>
      </c>
      <c r="T8" s="10" t="n">
        <f>COUNTIF(C8,TRUE)</f>
        <v>0</v>
      </c>
      <c r="U8" s="10" t="n">
        <f>COUNTIF(D8:R8,TRUE)</f>
        <v>0</v>
      </c>
      <c r="V8" s="10" t="n">
        <f>T8+U8</f>
        <v>0</v>
      </c>
    </row>
    <row r="9" ht="21" customHeight="1" outlineLevel="1">
      <c r="A9" s="10" t="inlineStr">
        <is>
          <t xml:space="preserve">#4</t>
        </is>
      </c>
      <c r="B9" s="9" t="inlineStr">
        <is>
          <t xml:space="preserve">Charles Leclerc</t>
        </is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1" t="b">
        <v>0</v>
      </c>
      <c r="K9" s="11" t="b">
        <v>0</v>
      </c>
      <c r="L9" s="11" t="b">
        <v>0</v>
      </c>
      <c r="M9" s="11" t="b">
        <v>0</v>
      </c>
      <c r="N9" s="11" t="b">
        <v>0</v>
      </c>
      <c r="O9" s="11" t="b">
        <v>0</v>
      </c>
      <c r="P9" s="11" t="b">
        <v>0</v>
      </c>
      <c r="Q9" s="11" t="b">
        <v>0</v>
      </c>
      <c r="R9" s="11" t="b">
        <v>0</v>
      </c>
      <c r="S9" s="12" t="n">
        <f>V9/16</f>
        <v>0</v>
      </c>
      <c r="T9" s="10" t="n">
        <f>COUNTIF(C9,TRUE)</f>
        <v>0</v>
      </c>
      <c r="U9" s="10" t="n">
        <f>COUNTIF(D9:R9,TRUE)</f>
        <v>0</v>
      </c>
      <c r="V9" s="10" t="n">
        <f>T9+U9</f>
        <v>0</v>
      </c>
    </row>
    <row r="10" ht="21" customHeight="1" outlineLevel="1">
      <c r="A10" s="10" t="inlineStr">
        <is>
          <t xml:space="preserve">#5</t>
        </is>
      </c>
      <c r="B10" s="9" t="inlineStr">
        <is>
          <t xml:space="preserve">Alexander Albon (RC)</t>
        </is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 t="b">
        <v>0</v>
      </c>
      <c r="K10" s="11" t="b">
        <v>0</v>
      </c>
      <c r="L10" s="11" t="b">
        <v>0</v>
      </c>
      <c r="M10" s="11" t="b">
        <v>0</v>
      </c>
      <c r="N10" s="11" t="b">
        <v>0</v>
      </c>
      <c r="O10" s="11" t="b">
        <v>0</v>
      </c>
      <c r="P10" s="11" t="b">
        <v>0</v>
      </c>
      <c r="Q10" s="11" t="b">
        <v>0</v>
      </c>
      <c r="R10" s="11" t="b">
        <v>0</v>
      </c>
      <c r="S10" s="12" t="n">
        <f>V10/16</f>
        <v>0</v>
      </c>
      <c r="T10" s="10" t="n">
        <f>COUNTIF(C10,TRUE)</f>
        <v>0</v>
      </c>
      <c r="U10" s="10" t="n">
        <f>COUNTIF(D10:R10,TRUE)</f>
        <v>0</v>
      </c>
      <c r="V10" s="10" t="n">
        <f>T10+U10</f>
        <v>0</v>
      </c>
    </row>
    <row r="11" ht="21" customHeight="1" outlineLevel="1">
      <c r="A11" s="10" t="inlineStr">
        <is>
          <t xml:space="preserve">#6</t>
        </is>
      </c>
      <c r="B11" s="9" t="inlineStr">
        <is>
          <t xml:space="preserve">Max Verstappen</t>
        </is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 t="b">
        <v>0</v>
      </c>
      <c r="K11" s="11" t="b">
        <v>0</v>
      </c>
      <c r="L11" s="11" t="b">
        <v>0</v>
      </c>
      <c r="M11" s="11" t="b">
        <v>0</v>
      </c>
      <c r="N11" s="11" t="b">
        <v>0</v>
      </c>
      <c r="O11" s="11" t="b">
        <v>0</v>
      </c>
      <c r="P11" s="11" t="b">
        <v>0</v>
      </c>
      <c r="Q11" s="11" t="b">
        <v>0</v>
      </c>
      <c r="R11" s="11" t="b">
        <v>0</v>
      </c>
      <c r="S11" s="12" t="n">
        <f>V11/16</f>
        <v>0</v>
      </c>
      <c r="T11" s="10" t="n">
        <f>COUNTIF(C11,TRUE)</f>
        <v>0</v>
      </c>
      <c r="U11" s="10" t="n">
        <f>COUNTIF(D11:R11,TRUE)</f>
        <v>0</v>
      </c>
      <c r="V11" s="10" t="n">
        <f>T11+U11</f>
        <v>0</v>
      </c>
    </row>
    <row r="12" ht="21" customHeight="1" outlineLevel="1">
      <c r="A12" s="10" t="inlineStr">
        <is>
          <t xml:space="preserve">#7</t>
        </is>
      </c>
      <c r="B12" s="9" t="inlineStr">
        <is>
          <t xml:space="preserve">Lando Norris (RC)</t>
        </is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 t="b">
        <v>0</v>
      </c>
      <c r="K12" s="11" t="b">
        <v>0</v>
      </c>
      <c r="L12" s="11" t="b">
        <v>0</v>
      </c>
      <c r="M12" s="11" t="b">
        <v>0</v>
      </c>
      <c r="N12" s="11" t="b">
        <v>0</v>
      </c>
      <c r="O12" s="11" t="b">
        <v>0</v>
      </c>
      <c r="P12" s="11" t="b">
        <v>0</v>
      </c>
      <c r="Q12" s="11" t="b">
        <v>0</v>
      </c>
      <c r="R12" s="11" t="b">
        <v>0</v>
      </c>
      <c r="S12" s="12" t="n">
        <f>V12/16</f>
        <v>0</v>
      </c>
      <c r="T12" s="10" t="n">
        <f>COUNTIF(C12,TRUE)</f>
        <v>0</v>
      </c>
      <c r="U12" s="10" t="n">
        <f>COUNTIF(D12:R12,TRUE)</f>
        <v>0</v>
      </c>
      <c r="V12" s="10" t="n">
        <f>T12+U12</f>
        <v>0</v>
      </c>
    </row>
    <row r="13" ht="21" customHeight="1" outlineLevel="1">
      <c r="A13" s="10" t="inlineStr">
        <is>
          <t xml:space="preserve">#8</t>
        </is>
      </c>
      <c r="B13" s="9" t="inlineStr">
        <is>
          <t xml:space="preserve">Carlos Sainz</t>
        </is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 t="b">
        <v>0</v>
      </c>
      <c r="K13" s="11" t="b">
        <v>0</v>
      </c>
      <c r="L13" s="11" t="b">
        <v>0</v>
      </c>
      <c r="M13" s="11" t="b">
        <v>0</v>
      </c>
      <c r="N13" s="11" t="b">
        <v>0</v>
      </c>
      <c r="O13" s="11" t="b">
        <v>0</v>
      </c>
      <c r="P13" s="11" t="b">
        <v>0</v>
      </c>
      <c r="Q13" s="11" t="b">
        <v>0</v>
      </c>
      <c r="R13" s="11" t="b">
        <v>0</v>
      </c>
      <c r="S13" s="12" t="n">
        <f>V13/16</f>
        <v>0</v>
      </c>
      <c r="T13" s="10" t="n">
        <f>COUNTIF(C13,TRUE)</f>
        <v>0</v>
      </c>
      <c r="U13" s="10" t="n">
        <f>COUNTIF(D13:R13,TRUE)</f>
        <v>0</v>
      </c>
      <c r="V13" s="10" t="n">
        <f>T13+U13</f>
        <v>0</v>
      </c>
    </row>
    <row r="14" ht="21" customHeight="1" outlineLevel="1">
      <c r="A14" s="10" t="inlineStr">
        <is>
          <t xml:space="preserve">#9</t>
        </is>
      </c>
      <c r="B14" s="9" t="inlineStr">
        <is>
          <t xml:space="preserve">Daniel Ricciardo</t>
        </is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 t="b">
        <v>0</v>
      </c>
      <c r="K14" s="11" t="b">
        <v>0</v>
      </c>
      <c r="L14" s="11" t="b">
        <v>0</v>
      </c>
      <c r="M14" s="11" t="b">
        <v>0</v>
      </c>
      <c r="N14" s="11" t="b">
        <v>0</v>
      </c>
      <c r="O14" s="11" t="b">
        <v>0</v>
      </c>
      <c r="P14" s="11" t="b">
        <v>0</v>
      </c>
      <c r="Q14" s="11" t="b">
        <v>0</v>
      </c>
      <c r="R14" s="11" t="b">
        <v>0</v>
      </c>
      <c r="S14" s="12" t="n">
        <f>V14/16</f>
        <v>0</v>
      </c>
      <c r="T14" s="10" t="n">
        <f>COUNTIF(C14,TRUE)</f>
        <v>0</v>
      </c>
      <c r="U14" s="10" t="n">
        <f>COUNTIF(D14:R14,TRUE)</f>
        <v>0</v>
      </c>
      <c r="V14" s="10" t="n">
        <f>T14+U14</f>
        <v>0</v>
      </c>
    </row>
    <row r="15" ht="21" customHeight="1" outlineLevel="1">
      <c r="A15" s="10" t="inlineStr">
        <is>
          <t xml:space="preserve">#10</t>
        </is>
      </c>
      <c r="B15" s="9" t="inlineStr">
        <is>
          <t xml:space="preserve">Esteban Ocon</t>
        </is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 t="b">
        <v>0</v>
      </c>
      <c r="K15" s="11" t="b">
        <v>0</v>
      </c>
      <c r="L15" s="11" t="b">
        <v>0</v>
      </c>
      <c r="M15" s="11" t="b">
        <v>0</v>
      </c>
      <c r="N15" s="11" t="b">
        <v>0</v>
      </c>
      <c r="O15" s="11" t="b">
        <v>0</v>
      </c>
      <c r="P15" s="11" t="b">
        <v>0</v>
      </c>
      <c r="Q15" s="11" t="b">
        <v>0</v>
      </c>
      <c r="R15" s="11" t="b">
        <v>0</v>
      </c>
      <c r="S15" s="12" t="n">
        <f>V15/16</f>
        <v>0</v>
      </c>
      <c r="T15" s="10" t="n">
        <f>COUNTIF(C15,TRUE)</f>
        <v>0</v>
      </c>
      <c r="U15" s="10" t="n">
        <f>COUNTIF(D15:R15,TRUE)</f>
        <v>0</v>
      </c>
      <c r="V15" s="10" t="n">
        <f>T15+U15</f>
        <v>0</v>
      </c>
    </row>
    <row r="16" ht="21" customHeight="1" outlineLevel="1">
      <c r="A16" s="10" t="inlineStr">
        <is>
          <t xml:space="preserve">#11</t>
        </is>
      </c>
      <c r="B16" s="9" t="inlineStr">
        <is>
          <t xml:space="preserve">Pierre Gasly</t>
        </is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 t="b">
        <v>0</v>
      </c>
      <c r="K16" s="11" t="b">
        <v>0</v>
      </c>
      <c r="L16" s="11" t="b">
        <v>0</v>
      </c>
      <c r="M16" s="11" t="b">
        <v>0</v>
      </c>
      <c r="N16" s="11" t="b">
        <v>0</v>
      </c>
      <c r="O16" s="11" t="b">
        <v>0</v>
      </c>
      <c r="P16" s="11" t="b">
        <v>0</v>
      </c>
      <c r="Q16" s="11" t="b">
        <v>0</v>
      </c>
      <c r="R16" s="11" t="b">
        <v>0</v>
      </c>
      <c r="S16" s="12" t="n">
        <f>V16/16</f>
        <v>0</v>
      </c>
      <c r="T16" s="10" t="n">
        <f>COUNTIF(C16,TRUE)</f>
        <v>0</v>
      </c>
      <c r="U16" s="10" t="n">
        <f>COUNTIF(D16:R16,TRUE)</f>
        <v>0</v>
      </c>
      <c r="V16" s="10" t="n">
        <f>T16+U16</f>
        <v>0</v>
      </c>
    </row>
    <row r="17" ht="21" customHeight="1" outlineLevel="1">
      <c r="A17" s="10" t="inlineStr">
        <is>
          <t xml:space="preserve">#12</t>
        </is>
      </c>
      <c r="B17" s="9" t="inlineStr">
        <is>
          <t xml:space="preserve">Daniil Kvyat</t>
        </is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 t="b">
        <v>0</v>
      </c>
      <c r="K17" s="11" t="b">
        <v>0</v>
      </c>
      <c r="L17" s="11" t="b">
        <v>0</v>
      </c>
      <c r="M17" s="11" t="b">
        <v>0</v>
      </c>
      <c r="N17" s="11" t="b">
        <v>0</v>
      </c>
      <c r="O17" s="11" t="b">
        <v>0</v>
      </c>
      <c r="P17" s="11" t="b">
        <v>0</v>
      </c>
      <c r="Q17" s="11" t="b">
        <v>0</v>
      </c>
      <c r="R17" s="11" t="b">
        <v>0</v>
      </c>
      <c r="S17" s="12" t="n">
        <f>V17/16</f>
        <v>0</v>
      </c>
      <c r="T17" s="10" t="n">
        <f>COUNTIF(C17,TRUE)</f>
        <v>0</v>
      </c>
      <c r="U17" s="10" t="n">
        <f>COUNTIF(D17:R17,TRUE)</f>
        <v>0</v>
      </c>
      <c r="V17" s="10" t="n">
        <f>T17+U17</f>
        <v>0</v>
      </c>
    </row>
    <row r="18" ht="21" customHeight="1" outlineLevel="1">
      <c r="A18" s="10" t="inlineStr">
        <is>
          <t xml:space="preserve">#13</t>
        </is>
      </c>
      <c r="B18" s="9" t="inlineStr">
        <is>
          <t xml:space="preserve">Sergio Pérez</t>
        </is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 t="b">
        <v>0</v>
      </c>
      <c r="K18" s="11" t="b">
        <v>0</v>
      </c>
      <c r="L18" s="11" t="b">
        <v>0</v>
      </c>
      <c r="M18" s="11" t="b">
        <v>0</v>
      </c>
      <c r="N18" s="11" t="b">
        <v>0</v>
      </c>
      <c r="O18" s="11" t="b">
        <v>0</v>
      </c>
      <c r="P18" s="11" t="b">
        <v>0</v>
      </c>
      <c r="Q18" s="11" t="b">
        <v>0</v>
      </c>
      <c r="R18" s="11" t="b">
        <v>0</v>
      </c>
      <c r="S18" s="12" t="n">
        <f>V18/16</f>
        <v>0</v>
      </c>
      <c r="T18" s="10" t="n">
        <f>COUNTIF(C18,TRUE)</f>
        <v>0</v>
      </c>
      <c r="U18" s="10" t="n">
        <f>COUNTIF(D18:R18,TRUE)</f>
        <v>0</v>
      </c>
      <c r="V18" s="10" t="n">
        <f>T18+U18</f>
        <v>0</v>
      </c>
    </row>
    <row r="19" ht="21" customHeight="1" outlineLevel="1">
      <c r="A19" s="10" t="inlineStr">
        <is>
          <t xml:space="preserve">#14</t>
        </is>
      </c>
      <c r="B19" s="9" t="inlineStr">
        <is>
          <t xml:space="preserve">Lance Stroll</t>
        </is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 t="b">
        <v>0</v>
      </c>
      <c r="K19" s="11" t="b">
        <v>0</v>
      </c>
      <c r="L19" s="11" t="b">
        <v>0</v>
      </c>
      <c r="M19" s="11" t="b">
        <v>0</v>
      </c>
      <c r="N19" s="11" t="b">
        <v>0</v>
      </c>
      <c r="O19" s="11" t="b">
        <v>0</v>
      </c>
      <c r="P19" s="11" t="b">
        <v>0</v>
      </c>
      <c r="Q19" s="11" t="b">
        <v>0</v>
      </c>
      <c r="R19" s="11" t="b">
        <v>0</v>
      </c>
      <c r="S19" s="12" t="n">
        <f>V19/16</f>
        <v>0</v>
      </c>
      <c r="T19" s="10" t="n">
        <f>COUNTIF(C19,TRUE)</f>
        <v>0</v>
      </c>
      <c r="U19" s="10" t="n">
        <f>COUNTIF(D19:R19,TRUE)</f>
        <v>0</v>
      </c>
      <c r="V19" s="10" t="n">
        <f>T19+U19</f>
        <v>0</v>
      </c>
    </row>
    <row r="20" ht="21" customHeight="1" outlineLevel="1">
      <c r="A20" s="10" t="inlineStr">
        <is>
          <t xml:space="preserve">#15</t>
        </is>
      </c>
      <c r="B20" s="9" t="inlineStr">
        <is>
          <t xml:space="preserve">Kimi Räikkönen</t>
        </is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 t="b">
        <v>0</v>
      </c>
      <c r="K20" s="11" t="b">
        <v>0</v>
      </c>
      <c r="L20" s="11" t="b">
        <v>0</v>
      </c>
      <c r="M20" s="11" t="b">
        <v>0</v>
      </c>
      <c r="N20" s="11" t="b">
        <v>0</v>
      </c>
      <c r="O20" s="11" t="b">
        <v>0</v>
      </c>
      <c r="P20" s="11" t="b">
        <v>0</v>
      </c>
      <c r="Q20" s="11" t="b">
        <v>0</v>
      </c>
      <c r="R20" s="11" t="b">
        <v>0</v>
      </c>
      <c r="S20" s="12" t="n">
        <f>V20/16</f>
        <v>0</v>
      </c>
      <c r="T20" s="10" t="n">
        <f>COUNTIF(C20,TRUE)</f>
        <v>0</v>
      </c>
      <c r="U20" s="10" t="n">
        <f>COUNTIF(D20:R20,TRUE)</f>
        <v>0</v>
      </c>
      <c r="V20" s="10" t="n">
        <f>T20+U20</f>
        <v>0</v>
      </c>
    </row>
    <row r="21" ht="21" customHeight="1" outlineLevel="1">
      <c r="A21" s="10" t="inlineStr">
        <is>
          <t xml:space="preserve">#16</t>
        </is>
      </c>
      <c r="B21" s="9" t="inlineStr">
        <is>
          <t xml:space="preserve">Antonio Giovinazzi</t>
        </is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 t="b">
        <v>0</v>
      </c>
      <c r="K21" s="11" t="b">
        <v>0</v>
      </c>
      <c r="L21" s="11" t="b">
        <v>0</v>
      </c>
      <c r="M21" s="11" t="b">
        <v>0</v>
      </c>
      <c r="N21" s="11" t="b">
        <v>0</v>
      </c>
      <c r="O21" s="11" t="b">
        <v>0</v>
      </c>
      <c r="P21" s="11" t="b">
        <v>0</v>
      </c>
      <c r="Q21" s="11" t="b">
        <v>0</v>
      </c>
      <c r="R21" s="11" t="b">
        <v>0</v>
      </c>
      <c r="S21" s="12" t="n">
        <f>V21/16</f>
        <v>0</v>
      </c>
      <c r="T21" s="10" t="n">
        <f>COUNTIF(C21,TRUE)</f>
        <v>0</v>
      </c>
      <c r="U21" s="10" t="n">
        <f>COUNTIF(D21:R21,TRUE)</f>
        <v>0</v>
      </c>
      <c r="V21" s="10" t="n">
        <f>T21+U21</f>
        <v>0</v>
      </c>
    </row>
    <row r="22" ht="21" customHeight="1" outlineLevel="1">
      <c r="A22" s="10" t="inlineStr">
        <is>
          <t xml:space="preserve">#17</t>
        </is>
      </c>
      <c r="B22" s="9" t="inlineStr">
        <is>
          <t xml:space="preserve">Romain Grosjean</t>
        </is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 t="b">
        <v>0</v>
      </c>
      <c r="K22" s="11" t="b">
        <v>0</v>
      </c>
      <c r="L22" s="11" t="b">
        <v>0</v>
      </c>
      <c r="M22" s="11" t="b">
        <v>0</v>
      </c>
      <c r="N22" s="11" t="b">
        <v>0</v>
      </c>
      <c r="O22" s="11" t="b">
        <v>0</v>
      </c>
      <c r="P22" s="11" t="b">
        <v>0</v>
      </c>
      <c r="Q22" s="11" t="b">
        <v>0</v>
      </c>
      <c r="R22" s="11" t="b">
        <v>0</v>
      </c>
      <c r="S22" s="12" t="n">
        <f>V22/16</f>
        <v>0</v>
      </c>
      <c r="T22" s="10" t="n">
        <f>COUNTIF(C22,TRUE)</f>
        <v>0</v>
      </c>
      <c r="U22" s="10" t="n">
        <f>COUNTIF(D22:R22,TRUE)</f>
        <v>0</v>
      </c>
      <c r="V22" s="10" t="n">
        <f>T22+U22</f>
        <v>0</v>
      </c>
    </row>
    <row r="23" ht="21" customHeight="1" outlineLevel="1">
      <c r="A23" s="10" t="inlineStr">
        <is>
          <t xml:space="preserve">#18</t>
        </is>
      </c>
      <c r="B23" s="9" t="inlineStr">
        <is>
          <t xml:space="preserve">Kevin Magnussen</t>
        </is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 t="b">
        <v>0</v>
      </c>
      <c r="K23" s="11" t="b">
        <v>0</v>
      </c>
      <c r="L23" s="11" t="b">
        <v>0</v>
      </c>
      <c r="M23" s="11" t="b">
        <v>0</v>
      </c>
      <c r="N23" s="11" t="b">
        <v>0</v>
      </c>
      <c r="O23" s="11" t="b">
        <v>0</v>
      </c>
      <c r="P23" s="11" t="b">
        <v>0</v>
      </c>
      <c r="Q23" s="11" t="b">
        <v>0</v>
      </c>
      <c r="R23" s="11" t="b">
        <v>0</v>
      </c>
      <c r="S23" s="12" t="n">
        <f>V23/16</f>
        <v>0</v>
      </c>
      <c r="T23" s="10" t="n">
        <f>COUNTIF(C23,TRUE)</f>
        <v>0</v>
      </c>
      <c r="U23" s="10" t="n">
        <f>COUNTIF(D23:R23,TRUE)</f>
        <v>0</v>
      </c>
      <c r="V23" s="10" t="n">
        <f>T23+U23</f>
        <v>0</v>
      </c>
    </row>
    <row r="24" ht="21" customHeight="1" outlineLevel="1">
      <c r="A24" s="10" t="inlineStr">
        <is>
          <t xml:space="preserve">#19</t>
        </is>
      </c>
      <c r="B24" s="9" t="inlineStr">
        <is>
          <t xml:space="preserve">George Russell (RC)</t>
        </is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 t="b">
        <v>0</v>
      </c>
      <c r="K24" s="11" t="b">
        <v>0</v>
      </c>
      <c r="L24" s="11" t="b">
        <v>0</v>
      </c>
      <c r="M24" s="11" t="b">
        <v>0</v>
      </c>
      <c r="N24" s="11" t="b">
        <v>0</v>
      </c>
      <c r="O24" s="11" t="b">
        <v>0</v>
      </c>
      <c r="P24" s="11" t="b">
        <v>0</v>
      </c>
      <c r="Q24" s="11" t="b">
        <v>0</v>
      </c>
      <c r="R24" s="11" t="b">
        <v>0</v>
      </c>
      <c r="S24" s="12" t="n">
        <f>V24/16</f>
        <v>0</v>
      </c>
      <c r="T24" s="10" t="n">
        <f>COUNTIF(C24,TRUE)</f>
        <v>0</v>
      </c>
      <c r="U24" s="10" t="n">
        <f>COUNTIF(D24:R24,TRUE)</f>
        <v>0</v>
      </c>
      <c r="V24" s="10" t="n">
        <f>T24+U24</f>
        <v>0</v>
      </c>
    </row>
    <row r="25" ht="21" customHeight="1" outlineLevel="1">
      <c r="A25" s="10" t="inlineStr">
        <is>
          <t xml:space="preserve">#20</t>
        </is>
      </c>
      <c r="B25" s="9" t="inlineStr">
        <is>
          <t xml:space="preserve">Nicholas Latifi</t>
        </is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 t="b">
        <v>0</v>
      </c>
      <c r="K25" s="11" t="b">
        <v>0</v>
      </c>
      <c r="L25" s="11" t="b">
        <v>0</v>
      </c>
      <c r="M25" s="11" t="b">
        <v>0</v>
      </c>
      <c r="N25" s="11" t="b">
        <v>0</v>
      </c>
      <c r="O25" s="11" t="b">
        <v>0</v>
      </c>
      <c r="P25" s="11" t="b">
        <v>0</v>
      </c>
      <c r="Q25" s="11" t="b">
        <v>0</v>
      </c>
      <c r="R25" s="11" t="b">
        <v>0</v>
      </c>
      <c r="S25" s="12" t="n">
        <f>V25/16</f>
        <v>0</v>
      </c>
      <c r="T25" s="10" t="n">
        <f>COUNTIF(C25,TRUE)</f>
        <v>0</v>
      </c>
      <c r="U25" s="10" t="n">
        <f>COUNTIF(D25:R25,TRUE)</f>
        <v>0</v>
      </c>
      <c r="V25" s="10" t="n">
        <f>T25+U25</f>
        <v>0</v>
      </c>
    </row>
    <row r="26" ht="21" customHeight="1" outlineLevel="1">
      <c r="A26" s="10" t="inlineStr">
        <is>
          <t xml:space="preserve">#174</t>
        </is>
      </c>
      <c r="B26" s="9" t="inlineStr">
        <is>
          <t xml:space="preserve">Lewis Hamilton</t>
        </is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 t="b">
        <v>0</v>
      </c>
      <c r="K26" s="11" t="b">
        <v>0</v>
      </c>
      <c r="L26" s="11" t="b">
        <v>0</v>
      </c>
      <c r="M26" s="11" t="b">
        <v>0</v>
      </c>
      <c r="N26" s="11" t="b">
        <v>0</v>
      </c>
      <c r="O26" s="11" t="b">
        <v>0</v>
      </c>
      <c r="P26" s="11" t="b">
        <v>0</v>
      </c>
      <c r="Q26" s="11" t="b">
        <v>0</v>
      </c>
      <c r="R26" s="11" t="b">
        <v>0</v>
      </c>
      <c r="S26" s="12" t="n">
        <f>V26/16</f>
        <v>0</v>
      </c>
      <c r="T26" s="10" t="n">
        <f>COUNTIF(C26,TRUE)</f>
        <v>0</v>
      </c>
      <c r="U26" s="10" t="n">
        <f>COUNTIF(D26:R26,TRUE)</f>
        <v>0</v>
      </c>
      <c r="V26" s="10" t="n">
        <f>T26+U26</f>
        <v>0</v>
      </c>
    </row>
    <row r="27" ht="21" customHeight="1" outlineLevel="1">
      <c r="A27" s="10" t="inlineStr">
        <is>
          <t xml:space="preserve">#175</t>
        </is>
      </c>
      <c r="B27" s="9" t="inlineStr">
        <is>
          <t xml:space="preserve">Valtteri Bottas</t>
        </is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 t="b">
        <v>0</v>
      </c>
      <c r="K27" s="11" t="b">
        <v>0</v>
      </c>
      <c r="L27" s="11" t="b">
        <v>0</v>
      </c>
      <c r="M27" s="11" t="b">
        <v>0</v>
      </c>
      <c r="N27" s="11" t="b">
        <v>0</v>
      </c>
      <c r="O27" s="11" t="b">
        <v>0</v>
      </c>
      <c r="P27" s="11" t="b">
        <v>0</v>
      </c>
      <c r="Q27" s="11" t="b">
        <v>0</v>
      </c>
      <c r="R27" s="11" t="b">
        <v>0</v>
      </c>
      <c r="S27" s="12" t="n">
        <f>V27/16</f>
        <v>0</v>
      </c>
      <c r="T27" s="10" t="n">
        <f>COUNTIF(C27,TRUE)</f>
        <v>0</v>
      </c>
      <c r="U27" s="10" t="n">
        <f>COUNTIF(D27:R27,TRUE)</f>
        <v>0</v>
      </c>
      <c r="V27" s="10" t="n">
        <f>T27+U27</f>
        <v>0</v>
      </c>
    </row>
    <row r="28" ht="21" customHeight="1" outlineLevel="1">
      <c r="A28" s="10" t="inlineStr">
        <is>
          <t xml:space="preserve">#176</t>
        </is>
      </c>
      <c r="B28" s="9" t="inlineStr">
        <is>
          <t xml:space="preserve">Sebastian Vettel</t>
        </is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 t="b">
        <v>0</v>
      </c>
      <c r="K28" s="11" t="b">
        <v>0</v>
      </c>
      <c r="L28" s="11" t="b">
        <v>0</v>
      </c>
      <c r="M28" s="11" t="b">
        <v>0</v>
      </c>
      <c r="N28" s="11" t="b">
        <v>0</v>
      </c>
      <c r="O28" s="11" t="b">
        <v>0</v>
      </c>
      <c r="P28" s="11" t="b">
        <v>0</v>
      </c>
      <c r="Q28" s="11" t="b">
        <v>0</v>
      </c>
      <c r="R28" s="11" t="b">
        <v>0</v>
      </c>
      <c r="S28" s="12" t="n">
        <f>V28/16</f>
        <v>0</v>
      </c>
      <c r="T28" s="10" t="n">
        <f>COUNTIF(C28,TRUE)</f>
        <v>0</v>
      </c>
      <c r="U28" s="10" t="n">
        <f>COUNTIF(D28:R28,TRUE)</f>
        <v>0</v>
      </c>
      <c r="V28" s="10" t="n">
        <f>T28+U28</f>
        <v>0</v>
      </c>
    </row>
    <row r="29" ht="21" customHeight="1" outlineLevel="1">
      <c r="A29" s="10" t="inlineStr">
        <is>
          <t xml:space="preserve">#177</t>
        </is>
      </c>
      <c r="B29" s="9" t="inlineStr">
        <is>
          <t xml:space="preserve">Charles Leclerc</t>
        </is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 t="b">
        <v>0</v>
      </c>
      <c r="K29" s="11" t="b">
        <v>0</v>
      </c>
      <c r="L29" s="11" t="b">
        <v>0</v>
      </c>
      <c r="M29" s="11" t="b">
        <v>0</v>
      </c>
      <c r="N29" s="11" t="b">
        <v>0</v>
      </c>
      <c r="O29" s="11" t="b">
        <v>0</v>
      </c>
      <c r="P29" s="11" t="b">
        <v>0</v>
      </c>
      <c r="Q29" s="11" t="b">
        <v>0</v>
      </c>
      <c r="R29" s="11" t="b">
        <v>0</v>
      </c>
      <c r="S29" s="12" t="n">
        <f>V29/16</f>
        <v>0</v>
      </c>
      <c r="T29" s="10" t="n">
        <f>COUNTIF(C29,TRUE)</f>
        <v>0</v>
      </c>
      <c r="U29" s="10" t="n">
        <f>COUNTIF(D29:R29,TRUE)</f>
        <v>0</v>
      </c>
      <c r="V29" s="10" t="n">
        <f>T29+U29</f>
        <v>0</v>
      </c>
    </row>
    <row r="30" ht="21" customHeight="1" outlineLevel="1">
      <c r="A30" s="10" t="inlineStr">
        <is>
          <t xml:space="preserve">#178</t>
        </is>
      </c>
      <c r="B30" s="9" t="inlineStr">
        <is>
          <t xml:space="preserve">Alexander Albon (RC)</t>
        </is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1" t="b">
        <v>0</v>
      </c>
      <c r="K30" s="11" t="b">
        <v>0</v>
      </c>
      <c r="L30" s="11" t="b">
        <v>0</v>
      </c>
      <c r="M30" s="11" t="b">
        <v>0</v>
      </c>
      <c r="N30" s="11" t="b">
        <v>0</v>
      </c>
      <c r="O30" s="11" t="b">
        <v>0</v>
      </c>
      <c r="P30" s="11" t="b">
        <v>0</v>
      </c>
      <c r="Q30" s="11" t="b">
        <v>0</v>
      </c>
      <c r="R30" s="11" t="b">
        <v>0</v>
      </c>
      <c r="S30" s="12" t="n">
        <f>V30/16</f>
        <v>0</v>
      </c>
      <c r="T30" s="10" t="n">
        <f>COUNTIF(C30,TRUE)</f>
        <v>0</v>
      </c>
      <c r="U30" s="10" t="n">
        <f>COUNTIF(D30:R30,TRUE)</f>
        <v>0</v>
      </c>
      <c r="V30" s="10" t="n">
        <f>T30+U30</f>
        <v>0</v>
      </c>
    </row>
    <row r="31" ht="21" customHeight="1" outlineLevel="1">
      <c r="A31" s="10" t="inlineStr">
        <is>
          <t xml:space="preserve">#179</t>
        </is>
      </c>
      <c r="B31" s="9" t="inlineStr">
        <is>
          <t xml:space="preserve">Max Verstappen</t>
        </is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 t="b">
        <v>0</v>
      </c>
      <c r="K31" s="11" t="b">
        <v>0</v>
      </c>
      <c r="L31" s="11" t="b">
        <v>0</v>
      </c>
      <c r="M31" s="11" t="b">
        <v>0</v>
      </c>
      <c r="N31" s="11" t="b">
        <v>0</v>
      </c>
      <c r="O31" s="11" t="b">
        <v>0</v>
      </c>
      <c r="P31" s="11" t="b">
        <v>0</v>
      </c>
      <c r="Q31" s="11" t="b">
        <v>0</v>
      </c>
      <c r="R31" s="11" t="b">
        <v>0</v>
      </c>
      <c r="S31" s="12" t="n">
        <f>V31/16</f>
        <v>0</v>
      </c>
      <c r="T31" s="10" t="n">
        <f>COUNTIF(C31,TRUE)</f>
        <v>0</v>
      </c>
      <c r="U31" s="10" t="n">
        <f>COUNTIF(D31:R31,TRUE)</f>
        <v>0</v>
      </c>
      <c r="V31" s="10" t="n">
        <f>T31+U31</f>
        <v>0</v>
      </c>
    </row>
    <row r="32" ht="21" customHeight="1" outlineLevel="1">
      <c r="A32" s="10" t="inlineStr">
        <is>
          <t xml:space="preserve">#180</t>
        </is>
      </c>
      <c r="B32" s="9" t="inlineStr">
        <is>
          <t xml:space="preserve">Lando Norris (RC)</t>
        </is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 t="b">
        <v>0</v>
      </c>
      <c r="K32" s="11" t="b">
        <v>0</v>
      </c>
      <c r="L32" s="11" t="b">
        <v>0</v>
      </c>
      <c r="M32" s="11" t="b">
        <v>0</v>
      </c>
      <c r="N32" s="11" t="b">
        <v>0</v>
      </c>
      <c r="O32" s="11" t="b">
        <v>0</v>
      </c>
      <c r="P32" s="11" t="b">
        <v>0</v>
      </c>
      <c r="Q32" s="11" t="b">
        <v>0</v>
      </c>
      <c r="R32" s="11" t="b">
        <v>0</v>
      </c>
      <c r="S32" s="12" t="n">
        <f>V32/16</f>
        <v>0</v>
      </c>
      <c r="T32" s="10" t="n">
        <f>COUNTIF(C32,TRUE)</f>
        <v>0</v>
      </c>
      <c r="U32" s="10" t="n">
        <f>COUNTIF(D32:R32,TRUE)</f>
        <v>0</v>
      </c>
      <c r="V32" s="10" t="n">
        <f>T32+U32</f>
        <v>0</v>
      </c>
    </row>
    <row r="33" ht="21" customHeight="1" outlineLevel="1">
      <c r="A33" s="10" t="inlineStr">
        <is>
          <t xml:space="preserve">#181</t>
        </is>
      </c>
      <c r="B33" s="9" t="inlineStr">
        <is>
          <t xml:space="preserve">Carlos Sainz</t>
        </is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1" t="b">
        <v>0</v>
      </c>
      <c r="K33" s="11" t="b">
        <v>0</v>
      </c>
      <c r="L33" s="11" t="b">
        <v>0</v>
      </c>
      <c r="M33" s="11" t="b">
        <v>0</v>
      </c>
      <c r="N33" s="11" t="b">
        <v>0</v>
      </c>
      <c r="O33" s="11" t="b">
        <v>0</v>
      </c>
      <c r="P33" s="11" t="b">
        <v>0</v>
      </c>
      <c r="Q33" s="11" t="b">
        <v>0</v>
      </c>
      <c r="R33" s="11" t="b">
        <v>0</v>
      </c>
      <c r="S33" s="12" t="n">
        <f>V33/16</f>
        <v>0</v>
      </c>
      <c r="T33" s="10" t="n">
        <f>COUNTIF(C33,TRUE)</f>
        <v>0</v>
      </c>
      <c r="U33" s="10" t="n">
        <f>COUNTIF(D33:R33,TRUE)</f>
        <v>0</v>
      </c>
      <c r="V33" s="10" t="n">
        <f>T33+U33</f>
        <v>0</v>
      </c>
    </row>
    <row r="34" ht="21" customHeight="1" outlineLevel="1">
      <c r="A34" s="10" t="inlineStr">
        <is>
          <t xml:space="preserve">#182</t>
        </is>
      </c>
      <c r="B34" s="9" t="inlineStr">
        <is>
          <t xml:space="preserve">Daniel Ricciardo</t>
        </is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1" t="b">
        <v>0</v>
      </c>
      <c r="K34" s="11" t="b">
        <v>0</v>
      </c>
      <c r="L34" s="11" t="b">
        <v>0</v>
      </c>
      <c r="M34" s="11" t="b">
        <v>0</v>
      </c>
      <c r="N34" s="11" t="b">
        <v>0</v>
      </c>
      <c r="O34" s="11" t="b">
        <v>0</v>
      </c>
      <c r="P34" s="11" t="b">
        <v>0</v>
      </c>
      <c r="Q34" s="11" t="b">
        <v>0</v>
      </c>
      <c r="R34" s="11" t="b">
        <v>0</v>
      </c>
      <c r="S34" s="12" t="n">
        <f>V34/16</f>
        <v>0</v>
      </c>
      <c r="T34" s="10" t="n">
        <f>COUNTIF(C34,TRUE)</f>
        <v>0</v>
      </c>
      <c r="U34" s="10" t="n">
        <f>COUNTIF(D34:R34,TRUE)</f>
        <v>0</v>
      </c>
      <c r="V34" s="10" t="n">
        <f>T34+U34</f>
        <v>0</v>
      </c>
    </row>
    <row r="35" ht="21" customHeight="1" outlineLevel="1">
      <c r="A35" s="10" t="inlineStr">
        <is>
          <t xml:space="preserve">#183</t>
        </is>
      </c>
      <c r="B35" s="9" t="inlineStr">
        <is>
          <t xml:space="preserve">Esteban Ocon</t>
        </is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1" t="b">
        <v>0</v>
      </c>
      <c r="K35" s="11" t="b">
        <v>0</v>
      </c>
      <c r="L35" s="11" t="b">
        <v>0</v>
      </c>
      <c r="M35" s="11" t="b">
        <v>0</v>
      </c>
      <c r="N35" s="11" t="b">
        <v>0</v>
      </c>
      <c r="O35" s="11" t="b">
        <v>0</v>
      </c>
      <c r="P35" s="11" t="b">
        <v>0</v>
      </c>
      <c r="Q35" s="11" t="b">
        <v>0</v>
      </c>
      <c r="R35" s="11" t="b">
        <v>0</v>
      </c>
      <c r="S35" s="12" t="n">
        <f>V35/16</f>
        <v>0</v>
      </c>
      <c r="T35" s="10" t="n">
        <f>COUNTIF(C35,TRUE)</f>
        <v>0</v>
      </c>
      <c r="U35" s="10" t="n">
        <f>COUNTIF(D35:R35,TRUE)</f>
        <v>0</v>
      </c>
      <c r="V35" s="10" t="n">
        <f>T35+U35</f>
        <v>0</v>
      </c>
    </row>
    <row r="36" ht="21" customHeight="1" outlineLevel="1">
      <c r="A36" s="10" t="inlineStr">
        <is>
          <t xml:space="preserve">#184</t>
        </is>
      </c>
      <c r="B36" s="9" t="inlineStr">
        <is>
          <t xml:space="preserve">Pierre Gasly</t>
        </is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1" t="b">
        <v>0</v>
      </c>
      <c r="K36" s="11" t="b">
        <v>0</v>
      </c>
      <c r="L36" s="11" t="b">
        <v>0</v>
      </c>
      <c r="M36" s="11" t="b">
        <v>0</v>
      </c>
      <c r="N36" s="11" t="b">
        <v>0</v>
      </c>
      <c r="O36" s="11" t="b">
        <v>0</v>
      </c>
      <c r="P36" s="11" t="b">
        <v>0</v>
      </c>
      <c r="Q36" s="11" t="b">
        <v>0</v>
      </c>
      <c r="R36" s="11" t="b">
        <v>0</v>
      </c>
      <c r="S36" s="12" t="n">
        <f>V36/16</f>
        <v>0</v>
      </c>
      <c r="T36" s="10" t="n">
        <f>COUNTIF(C36,TRUE)</f>
        <v>0</v>
      </c>
      <c r="U36" s="10" t="n">
        <f>COUNTIF(D36:R36,TRUE)</f>
        <v>0</v>
      </c>
      <c r="V36" s="10" t="n">
        <f>T36+U36</f>
        <v>0</v>
      </c>
    </row>
    <row r="37" ht="21" customHeight="1" outlineLevel="1">
      <c r="A37" s="10" t="inlineStr">
        <is>
          <t xml:space="preserve">#185</t>
        </is>
      </c>
      <c r="B37" s="9" t="inlineStr">
        <is>
          <t xml:space="preserve">Daniil Kvyat</t>
        </is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1" t="b">
        <v>0</v>
      </c>
      <c r="K37" s="11" t="b">
        <v>0</v>
      </c>
      <c r="L37" s="11" t="b">
        <v>0</v>
      </c>
      <c r="M37" s="11" t="b">
        <v>0</v>
      </c>
      <c r="N37" s="11" t="b">
        <v>0</v>
      </c>
      <c r="O37" s="11" t="b">
        <v>0</v>
      </c>
      <c r="P37" s="11" t="b">
        <v>0</v>
      </c>
      <c r="Q37" s="11" t="b">
        <v>0</v>
      </c>
      <c r="R37" s="11" t="b">
        <v>0</v>
      </c>
      <c r="S37" s="12" t="n">
        <f>V37/16</f>
        <v>0</v>
      </c>
      <c r="T37" s="10" t="n">
        <f>COUNTIF(C37,TRUE)</f>
        <v>0</v>
      </c>
      <c r="U37" s="10" t="n">
        <f>COUNTIF(D37:R37,TRUE)</f>
        <v>0</v>
      </c>
      <c r="V37" s="10" t="n">
        <f>T37+U37</f>
        <v>0</v>
      </c>
    </row>
    <row r="38" ht="21" customHeight="1" outlineLevel="1">
      <c r="A38" s="10" t="inlineStr">
        <is>
          <t xml:space="preserve">#186</t>
        </is>
      </c>
      <c r="B38" s="9" t="inlineStr">
        <is>
          <t xml:space="preserve">Sergio Pérez</t>
        </is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1" t="b">
        <v>0</v>
      </c>
      <c r="K38" s="11" t="b">
        <v>0</v>
      </c>
      <c r="L38" s="11" t="b">
        <v>0</v>
      </c>
      <c r="M38" s="11" t="b">
        <v>0</v>
      </c>
      <c r="N38" s="11" t="b">
        <v>0</v>
      </c>
      <c r="O38" s="11" t="b">
        <v>0</v>
      </c>
      <c r="P38" s="11" t="b">
        <v>0</v>
      </c>
      <c r="Q38" s="11" t="b">
        <v>0</v>
      </c>
      <c r="R38" s="11" t="b">
        <v>0</v>
      </c>
      <c r="S38" s="12" t="n">
        <f>V38/16</f>
        <v>0</v>
      </c>
      <c r="T38" s="10" t="n">
        <f>COUNTIF(C38,TRUE)</f>
        <v>0</v>
      </c>
      <c r="U38" s="10" t="n">
        <f>COUNTIF(D38:R38,TRUE)</f>
        <v>0</v>
      </c>
      <c r="V38" s="10" t="n">
        <f>T38+U38</f>
        <v>0</v>
      </c>
    </row>
    <row r="39" ht="21" customHeight="1" outlineLevel="1">
      <c r="A39" s="10" t="inlineStr">
        <is>
          <t xml:space="preserve">#187</t>
        </is>
      </c>
      <c r="B39" s="9" t="inlineStr">
        <is>
          <t xml:space="preserve">Lance Stroll</t>
        </is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1" t="b">
        <v>0</v>
      </c>
      <c r="K39" s="11" t="b">
        <v>0</v>
      </c>
      <c r="L39" s="11" t="b">
        <v>0</v>
      </c>
      <c r="M39" s="11" t="b">
        <v>0</v>
      </c>
      <c r="N39" s="11" t="b">
        <v>0</v>
      </c>
      <c r="O39" s="11" t="b">
        <v>0</v>
      </c>
      <c r="P39" s="11" t="b">
        <v>0</v>
      </c>
      <c r="Q39" s="11" t="b">
        <v>0</v>
      </c>
      <c r="R39" s="11" t="b">
        <v>0</v>
      </c>
      <c r="S39" s="12" t="n">
        <f>V39/16</f>
        <v>0</v>
      </c>
      <c r="T39" s="10" t="n">
        <f>COUNTIF(C39,TRUE)</f>
        <v>0</v>
      </c>
      <c r="U39" s="10" t="n">
        <f>COUNTIF(D39:R39,TRUE)</f>
        <v>0</v>
      </c>
      <c r="V39" s="10" t="n">
        <f>T39+U39</f>
        <v>0</v>
      </c>
    </row>
    <row r="40" ht="21" customHeight="1" outlineLevel="1">
      <c r="A40" s="10" t="inlineStr">
        <is>
          <t xml:space="preserve">#188</t>
        </is>
      </c>
      <c r="B40" s="9" t="inlineStr">
        <is>
          <t xml:space="preserve">Kimi Räikkönen</t>
        </is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1" t="b">
        <v>0</v>
      </c>
      <c r="K40" s="11" t="b">
        <v>0</v>
      </c>
      <c r="L40" s="11" t="b">
        <v>0</v>
      </c>
      <c r="M40" s="11" t="b">
        <v>0</v>
      </c>
      <c r="N40" s="11" t="b">
        <v>0</v>
      </c>
      <c r="O40" s="11" t="b">
        <v>0</v>
      </c>
      <c r="P40" s="11" t="b">
        <v>0</v>
      </c>
      <c r="Q40" s="11" t="b">
        <v>0</v>
      </c>
      <c r="R40" s="11" t="b">
        <v>0</v>
      </c>
      <c r="S40" s="12" t="n">
        <f>V40/16</f>
        <v>0</v>
      </c>
      <c r="T40" s="10" t="n">
        <f>COUNTIF(C40,TRUE)</f>
        <v>0</v>
      </c>
      <c r="U40" s="10" t="n">
        <f>COUNTIF(D40:R40,TRUE)</f>
        <v>0</v>
      </c>
      <c r="V40" s="10" t="n">
        <f>T40+U40</f>
        <v>0</v>
      </c>
    </row>
    <row r="41" ht="21" customHeight="1" outlineLevel="1">
      <c r="A41" s="10" t="inlineStr">
        <is>
          <t xml:space="preserve">#189</t>
        </is>
      </c>
      <c r="B41" s="9" t="inlineStr">
        <is>
          <t xml:space="preserve">Antonio Giovinazzi</t>
        </is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1" t="b">
        <v>0</v>
      </c>
      <c r="K41" s="11" t="b">
        <v>0</v>
      </c>
      <c r="L41" s="11" t="b">
        <v>0</v>
      </c>
      <c r="M41" s="11" t="b">
        <v>0</v>
      </c>
      <c r="N41" s="11" t="b">
        <v>0</v>
      </c>
      <c r="O41" s="11" t="b">
        <v>0</v>
      </c>
      <c r="P41" s="11" t="b">
        <v>0</v>
      </c>
      <c r="Q41" s="11" t="b">
        <v>0</v>
      </c>
      <c r="R41" s="11" t="b">
        <v>0</v>
      </c>
      <c r="S41" s="12" t="n">
        <f>V41/16</f>
        <v>0</v>
      </c>
      <c r="T41" s="10" t="n">
        <f>COUNTIF(C41,TRUE)</f>
        <v>0</v>
      </c>
      <c r="U41" s="10" t="n">
        <f>COUNTIF(D41:R41,TRUE)</f>
        <v>0</v>
      </c>
      <c r="V41" s="10" t="n">
        <f>T41+U41</f>
        <v>0</v>
      </c>
    </row>
    <row r="42" ht="21" customHeight="1" outlineLevel="1">
      <c r="A42" s="10" t="inlineStr">
        <is>
          <t xml:space="preserve">#190</t>
        </is>
      </c>
      <c r="B42" s="9" t="inlineStr">
        <is>
          <t xml:space="preserve">Romain Grosjean</t>
        </is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1" t="b">
        <v>0</v>
      </c>
      <c r="K42" s="11" t="b">
        <v>0</v>
      </c>
      <c r="L42" s="11" t="b">
        <v>0</v>
      </c>
      <c r="M42" s="11" t="b">
        <v>0</v>
      </c>
      <c r="N42" s="11" t="b">
        <v>0</v>
      </c>
      <c r="O42" s="11" t="b">
        <v>0</v>
      </c>
      <c r="P42" s="11" t="b">
        <v>0</v>
      </c>
      <c r="Q42" s="11" t="b">
        <v>0</v>
      </c>
      <c r="R42" s="11" t="b">
        <v>0</v>
      </c>
      <c r="S42" s="12" t="n">
        <f>V42/16</f>
        <v>0</v>
      </c>
      <c r="T42" s="10" t="n">
        <f>COUNTIF(C42,TRUE)</f>
        <v>0</v>
      </c>
      <c r="U42" s="10" t="n">
        <f>COUNTIF(D42:R42,TRUE)</f>
        <v>0</v>
      </c>
      <c r="V42" s="10" t="n">
        <f>T42+U42</f>
        <v>0</v>
      </c>
    </row>
    <row r="43" ht="21" customHeight="1" outlineLevel="1">
      <c r="A43" s="10" t="inlineStr">
        <is>
          <t xml:space="preserve">#191</t>
        </is>
      </c>
      <c r="B43" s="9" t="inlineStr">
        <is>
          <t xml:space="preserve">Kevin Magnussen</t>
        </is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1" t="b">
        <v>0</v>
      </c>
      <c r="K43" s="11" t="b">
        <v>0</v>
      </c>
      <c r="L43" s="11" t="b">
        <v>0</v>
      </c>
      <c r="M43" s="11" t="b">
        <v>0</v>
      </c>
      <c r="N43" s="11" t="b">
        <v>0</v>
      </c>
      <c r="O43" s="11" t="b">
        <v>0</v>
      </c>
      <c r="P43" s="11" t="b">
        <v>0</v>
      </c>
      <c r="Q43" s="11" t="b">
        <v>0</v>
      </c>
      <c r="R43" s="11" t="b">
        <v>0</v>
      </c>
      <c r="S43" s="12" t="n">
        <f>V43/16</f>
        <v>0</v>
      </c>
      <c r="T43" s="10" t="n">
        <f>COUNTIF(C43,TRUE)</f>
        <v>0</v>
      </c>
      <c r="U43" s="10" t="n">
        <f>COUNTIF(D43:R43,TRUE)</f>
        <v>0</v>
      </c>
      <c r="V43" s="10" t="n">
        <f>T43+U43</f>
        <v>0</v>
      </c>
    </row>
    <row r="44" ht="21" customHeight="1" outlineLevel="1">
      <c r="A44" s="10" t="inlineStr">
        <is>
          <t xml:space="preserve">#192</t>
        </is>
      </c>
      <c r="B44" s="9" t="inlineStr">
        <is>
          <t xml:space="preserve">George Russell (RC)</t>
        </is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1" t="b">
        <v>0</v>
      </c>
      <c r="K44" s="11" t="b">
        <v>0</v>
      </c>
      <c r="L44" s="11" t="b">
        <v>0</v>
      </c>
      <c r="M44" s="11" t="b">
        <v>0</v>
      </c>
      <c r="N44" s="11" t="b">
        <v>0</v>
      </c>
      <c r="O44" s="11" t="b">
        <v>0</v>
      </c>
      <c r="P44" s="11" t="b">
        <v>0</v>
      </c>
      <c r="Q44" s="11" t="b">
        <v>0</v>
      </c>
      <c r="R44" s="11" t="b">
        <v>0</v>
      </c>
      <c r="S44" s="12" t="n">
        <f>V44/16</f>
        <v>0</v>
      </c>
      <c r="T44" s="10" t="n">
        <f>COUNTIF(C44,TRUE)</f>
        <v>0</v>
      </c>
      <c r="U44" s="10" t="n">
        <f>COUNTIF(D44:R44,TRUE)</f>
        <v>0</v>
      </c>
      <c r="V44" s="10" t="n">
        <f>T44+U44</f>
        <v>0</v>
      </c>
    </row>
    <row r="45" ht="21" customHeight="1" outlineLevel="1">
      <c r="A45" s="10" t="inlineStr">
        <is>
          <t xml:space="preserve">#193</t>
        </is>
      </c>
      <c r="B45" s="9" t="inlineStr">
        <is>
          <t xml:space="preserve">Nicholas Latifi</t>
        </is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1" t="b">
        <v>0</v>
      </c>
      <c r="K45" s="11" t="b">
        <v>0</v>
      </c>
      <c r="L45" s="11" t="b">
        <v>0</v>
      </c>
      <c r="M45" s="11" t="b">
        <v>0</v>
      </c>
      <c r="N45" s="11" t="b">
        <v>0</v>
      </c>
      <c r="O45" s="11" t="b">
        <v>0</v>
      </c>
      <c r="P45" s="11" t="b">
        <v>0</v>
      </c>
      <c r="Q45" s="11" t="b">
        <v>0</v>
      </c>
      <c r="R45" s="11" t="b">
        <v>0</v>
      </c>
      <c r="S45" s="12" t="n">
        <f>V45/16</f>
        <v>0</v>
      </c>
      <c r="T45" s="10" t="n">
        <f>COUNTIF(C45,TRUE)</f>
        <v>0</v>
      </c>
      <c r="U45" s="10" t="n">
        <f>COUNTIF(D45:R45,TRUE)</f>
        <v>0</v>
      </c>
      <c r="V45" s="10" t="n">
        <f>T45+U45</f>
        <v>0</v>
      </c>
    </row>
    <row r="46" ht="7" customHeight="1"/>
    <row r="47" ht="27" customHeight="1">
      <c r="A47" s="8" t="inlineStr">
        <is>
          <t xml:space="preserve">F1 CARS  ·  20 cartes</t>
        </is>
      </c>
      <c r="S47" s="12" t="n">
        <f>SUM(V48:V67)/320</f>
        <v>0</v>
      </c>
    </row>
    <row r="48" ht="21" customHeight="1" outlineLevel="1">
      <c r="A48" s="10" t="inlineStr">
        <is>
          <t xml:space="preserve">#21</t>
        </is>
      </c>
      <c r="B48" s="9" t="inlineStr">
        <is>
          <t xml:space="preserve">Lewis Hamilton</t>
        </is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1" t="b">
        <v>0</v>
      </c>
      <c r="K48" s="11" t="b">
        <v>0</v>
      </c>
      <c r="L48" s="11" t="b">
        <v>0</v>
      </c>
      <c r="M48" s="11" t="b">
        <v>0</v>
      </c>
      <c r="N48" s="11" t="b">
        <v>0</v>
      </c>
      <c r="O48" s="11" t="b">
        <v>0</v>
      </c>
      <c r="P48" s="11" t="b">
        <v>0</v>
      </c>
      <c r="Q48" s="11" t="b">
        <v>0</v>
      </c>
      <c r="R48" s="11" t="b">
        <v>0</v>
      </c>
      <c r="S48" s="12" t="n">
        <f>V48/16</f>
        <v>0</v>
      </c>
      <c r="T48" s="10" t="n">
        <f>COUNTIF(C48,TRUE)</f>
        <v>0</v>
      </c>
      <c r="U48" s="10" t="n">
        <f>COUNTIF(D48:R48,TRUE)</f>
        <v>0</v>
      </c>
      <c r="V48" s="10" t="n">
        <f>T48+U48</f>
        <v>0</v>
      </c>
    </row>
    <row r="49" ht="21" customHeight="1" outlineLevel="1">
      <c r="A49" s="10" t="inlineStr">
        <is>
          <t xml:space="preserve">#22</t>
        </is>
      </c>
      <c r="B49" s="9" t="inlineStr">
        <is>
          <t xml:space="preserve">Valtteri Bottas</t>
        </is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1" t="b">
        <v>0</v>
      </c>
      <c r="K49" s="11" t="b">
        <v>0</v>
      </c>
      <c r="L49" s="11" t="b">
        <v>0</v>
      </c>
      <c r="M49" s="11" t="b">
        <v>0</v>
      </c>
      <c r="N49" s="11" t="b">
        <v>0</v>
      </c>
      <c r="O49" s="11" t="b">
        <v>0</v>
      </c>
      <c r="P49" s="11" t="b">
        <v>0</v>
      </c>
      <c r="Q49" s="11" t="b">
        <v>0</v>
      </c>
      <c r="R49" s="11" t="b">
        <v>0</v>
      </c>
      <c r="S49" s="12" t="n">
        <f>V49/16</f>
        <v>0</v>
      </c>
      <c r="T49" s="10" t="n">
        <f>COUNTIF(C49,TRUE)</f>
        <v>0</v>
      </c>
      <c r="U49" s="10" t="n">
        <f>COUNTIF(D49:R49,TRUE)</f>
        <v>0</v>
      </c>
      <c r="V49" s="10" t="n">
        <f>T49+U49</f>
        <v>0</v>
      </c>
    </row>
    <row r="50" ht="21" customHeight="1" outlineLevel="1">
      <c r="A50" s="10" t="inlineStr">
        <is>
          <t xml:space="preserve">#23</t>
        </is>
      </c>
      <c r="B50" s="9" t="inlineStr">
        <is>
          <t xml:space="preserve">Sebastian Vettel</t>
        </is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1" t="b">
        <v>0</v>
      </c>
      <c r="K50" s="11" t="b">
        <v>0</v>
      </c>
      <c r="L50" s="11" t="b">
        <v>0</v>
      </c>
      <c r="M50" s="11" t="b">
        <v>0</v>
      </c>
      <c r="N50" s="11" t="b">
        <v>0</v>
      </c>
      <c r="O50" s="11" t="b">
        <v>0</v>
      </c>
      <c r="P50" s="11" t="b">
        <v>0</v>
      </c>
      <c r="Q50" s="11" t="b">
        <v>0</v>
      </c>
      <c r="R50" s="11" t="b">
        <v>0</v>
      </c>
      <c r="S50" s="12" t="n">
        <f>V50/16</f>
        <v>0</v>
      </c>
      <c r="T50" s="10" t="n">
        <f>COUNTIF(C50,TRUE)</f>
        <v>0</v>
      </c>
      <c r="U50" s="10" t="n">
        <f>COUNTIF(D50:R50,TRUE)</f>
        <v>0</v>
      </c>
      <c r="V50" s="10" t="n">
        <f>T50+U50</f>
        <v>0</v>
      </c>
    </row>
    <row r="51" ht="21" customHeight="1" outlineLevel="1">
      <c r="A51" s="10" t="inlineStr">
        <is>
          <t xml:space="preserve">#24</t>
        </is>
      </c>
      <c r="B51" s="9" t="inlineStr">
        <is>
          <t xml:space="preserve">Charles Leclerc</t>
        </is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1" t="b">
        <v>0</v>
      </c>
      <c r="K51" s="11" t="b">
        <v>0</v>
      </c>
      <c r="L51" s="11" t="b">
        <v>0</v>
      </c>
      <c r="M51" s="11" t="b">
        <v>0</v>
      </c>
      <c r="N51" s="11" t="b">
        <v>0</v>
      </c>
      <c r="O51" s="11" t="b">
        <v>0</v>
      </c>
      <c r="P51" s="11" t="b">
        <v>0</v>
      </c>
      <c r="Q51" s="11" t="b">
        <v>0</v>
      </c>
      <c r="R51" s="11" t="b">
        <v>0</v>
      </c>
      <c r="S51" s="12" t="n">
        <f>V51/16</f>
        <v>0</v>
      </c>
      <c r="T51" s="10" t="n">
        <f>COUNTIF(C51,TRUE)</f>
        <v>0</v>
      </c>
      <c r="U51" s="10" t="n">
        <f>COUNTIF(D51:R51,TRUE)</f>
        <v>0</v>
      </c>
      <c r="V51" s="10" t="n">
        <f>T51+U51</f>
        <v>0</v>
      </c>
    </row>
    <row r="52" ht="21" customHeight="1" outlineLevel="1">
      <c r="A52" s="10" t="inlineStr">
        <is>
          <t xml:space="preserve">#25</t>
        </is>
      </c>
      <c r="B52" s="9" t="inlineStr">
        <is>
          <t xml:space="preserve">Alexander Albon (RC)</t>
        </is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1" t="b">
        <v>0</v>
      </c>
      <c r="K52" s="11" t="b">
        <v>0</v>
      </c>
      <c r="L52" s="11" t="b">
        <v>0</v>
      </c>
      <c r="M52" s="11" t="b">
        <v>0</v>
      </c>
      <c r="N52" s="11" t="b">
        <v>0</v>
      </c>
      <c r="O52" s="11" t="b">
        <v>0</v>
      </c>
      <c r="P52" s="11" t="b">
        <v>0</v>
      </c>
      <c r="Q52" s="11" t="b">
        <v>0</v>
      </c>
      <c r="R52" s="11" t="b">
        <v>0</v>
      </c>
      <c r="S52" s="12" t="n">
        <f>V52/16</f>
        <v>0</v>
      </c>
      <c r="T52" s="10" t="n">
        <f>COUNTIF(C52,TRUE)</f>
        <v>0</v>
      </c>
      <c r="U52" s="10" t="n">
        <f>COUNTIF(D52:R52,TRUE)</f>
        <v>0</v>
      </c>
      <c r="V52" s="10" t="n">
        <f>T52+U52</f>
        <v>0</v>
      </c>
    </row>
    <row r="53" ht="21" customHeight="1" outlineLevel="1">
      <c r="A53" s="10" t="inlineStr">
        <is>
          <t xml:space="preserve">#26</t>
        </is>
      </c>
      <c r="B53" s="9" t="inlineStr">
        <is>
          <t xml:space="preserve">Max Verstappen</t>
        </is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1" t="b">
        <v>0</v>
      </c>
      <c r="K53" s="11" t="b">
        <v>0</v>
      </c>
      <c r="L53" s="11" t="b">
        <v>0</v>
      </c>
      <c r="M53" s="11" t="b">
        <v>0</v>
      </c>
      <c r="N53" s="11" t="b">
        <v>0</v>
      </c>
      <c r="O53" s="11" t="b">
        <v>0</v>
      </c>
      <c r="P53" s="11" t="b">
        <v>0</v>
      </c>
      <c r="Q53" s="11" t="b">
        <v>0</v>
      </c>
      <c r="R53" s="11" t="b">
        <v>0</v>
      </c>
      <c r="S53" s="12" t="n">
        <f>V53/16</f>
        <v>0</v>
      </c>
      <c r="T53" s="10" t="n">
        <f>COUNTIF(C53,TRUE)</f>
        <v>0</v>
      </c>
      <c r="U53" s="10" t="n">
        <f>COUNTIF(D53:R53,TRUE)</f>
        <v>0</v>
      </c>
      <c r="V53" s="10" t="n">
        <f>T53+U53</f>
        <v>0</v>
      </c>
    </row>
    <row r="54" ht="21" customHeight="1" outlineLevel="1">
      <c r="A54" s="10" t="inlineStr">
        <is>
          <t xml:space="preserve">#27</t>
        </is>
      </c>
      <c r="B54" s="9" t="inlineStr">
        <is>
          <t xml:space="preserve">Lando Norris (RC)</t>
        </is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1" t="b">
        <v>0</v>
      </c>
      <c r="K54" s="11" t="b">
        <v>0</v>
      </c>
      <c r="L54" s="11" t="b">
        <v>0</v>
      </c>
      <c r="M54" s="11" t="b">
        <v>0</v>
      </c>
      <c r="N54" s="11" t="b">
        <v>0</v>
      </c>
      <c r="O54" s="11" t="b">
        <v>0</v>
      </c>
      <c r="P54" s="11" t="b">
        <v>0</v>
      </c>
      <c r="Q54" s="11" t="b">
        <v>0</v>
      </c>
      <c r="R54" s="11" t="b">
        <v>0</v>
      </c>
      <c r="S54" s="12" t="n">
        <f>V54/16</f>
        <v>0</v>
      </c>
      <c r="T54" s="10" t="n">
        <f>COUNTIF(C54,TRUE)</f>
        <v>0</v>
      </c>
      <c r="U54" s="10" t="n">
        <f>COUNTIF(D54:R54,TRUE)</f>
        <v>0</v>
      </c>
      <c r="V54" s="10" t="n">
        <f>T54+U54</f>
        <v>0</v>
      </c>
    </row>
    <row r="55" ht="21" customHeight="1" outlineLevel="1">
      <c r="A55" s="10" t="inlineStr">
        <is>
          <t xml:space="preserve">#28</t>
        </is>
      </c>
      <c r="B55" s="9" t="inlineStr">
        <is>
          <t xml:space="preserve">Carlos Sainz</t>
        </is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1" t="b">
        <v>0</v>
      </c>
      <c r="K55" s="11" t="b">
        <v>0</v>
      </c>
      <c r="L55" s="11" t="b">
        <v>0</v>
      </c>
      <c r="M55" s="11" t="b">
        <v>0</v>
      </c>
      <c r="N55" s="11" t="b">
        <v>0</v>
      </c>
      <c r="O55" s="11" t="b">
        <v>0</v>
      </c>
      <c r="P55" s="11" t="b">
        <v>0</v>
      </c>
      <c r="Q55" s="11" t="b">
        <v>0</v>
      </c>
      <c r="R55" s="11" t="b">
        <v>0</v>
      </c>
      <c r="S55" s="12" t="n">
        <f>V55/16</f>
        <v>0</v>
      </c>
      <c r="T55" s="10" t="n">
        <f>COUNTIF(C55,TRUE)</f>
        <v>0</v>
      </c>
      <c r="U55" s="10" t="n">
        <f>COUNTIF(D55:R55,TRUE)</f>
        <v>0</v>
      </c>
      <c r="V55" s="10" t="n">
        <f>T55+U55</f>
        <v>0</v>
      </c>
    </row>
    <row r="56" ht="21" customHeight="1" outlineLevel="1">
      <c r="A56" s="10" t="inlineStr">
        <is>
          <t xml:space="preserve">#29</t>
        </is>
      </c>
      <c r="B56" s="9" t="inlineStr">
        <is>
          <t xml:space="preserve">Daniel Ricciardo</t>
        </is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1" t="b">
        <v>0</v>
      </c>
      <c r="K56" s="11" t="b">
        <v>0</v>
      </c>
      <c r="L56" s="11" t="b">
        <v>0</v>
      </c>
      <c r="M56" s="11" t="b">
        <v>0</v>
      </c>
      <c r="N56" s="11" t="b">
        <v>0</v>
      </c>
      <c r="O56" s="11" t="b">
        <v>0</v>
      </c>
      <c r="P56" s="11" t="b">
        <v>0</v>
      </c>
      <c r="Q56" s="11" t="b">
        <v>0</v>
      </c>
      <c r="R56" s="11" t="b">
        <v>0</v>
      </c>
      <c r="S56" s="12" t="n">
        <f>V56/16</f>
        <v>0</v>
      </c>
      <c r="T56" s="10" t="n">
        <f>COUNTIF(C56,TRUE)</f>
        <v>0</v>
      </c>
      <c r="U56" s="10" t="n">
        <f>COUNTIF(D56:R56,TRUE)</f>
        <v>0</v>
      </c>
      <c r="V56" s="10" t="n">
        <f>T56+U56</f>
        <v>0</v>
      </c>
    </row>
    <row r="57" ht="21" customHeight="1" outlineLevel="1">
      <c r="A57" s="10" t="inlineStr">
        <is>
          <t xml:space="preserve">#30</t>
        </is>
      </c>
      <c r="B57" s="9" t="inlineStr">
        <is>
          <t xml:space="preserve">Esteban Ocon</t>
        </is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1" t="b">
        <v>0</v>
      </c>
      <c r="K57" s="11" t="b">
        <v>0</v>
      </c>
      <c r="L57" s="11" t="b">
        <v>0</v>
      </c>
      <c r="M57" s="11" t="b">
        <v>0</v>
      </c>
      <c r="N57" s="11" t="b">
        <v>0</v>
      </c>
      <c r="O57" s="11" t="b">
        <v>0</v>
      </c>
      <c r="P57" s="11" t="b">
        <v>0</v>
      </c>
      <c r="Q57" s="11" t="b">
        <v>0</v>
      </c>
      <c r="R57" s="11" t="b">
        <v>0</v>
      </c>
      <c r="S57" s="12" t="n">
        <f>V57/16</f>
        <v>0</v>
      </c>
      <c r="T57" s="10" t="n">
        <f>COUNTIF(C57,TRUE)</f>
        <v>0</v>
      </c>
      <c r="U57" s="10" t="n">
        <f>COUNTIF(D57:R57,TRUE)</f>
        <v>0</v>
      </c>
      <c r="V57" s="10" t="n">
        <f>T57+U57</f>
        <v>0</v>
      </c>
    </row>
    <row r="58" ht="21" customHeight="1" outlineLevel="1">
      <c r="A58" s="10" t="inlineStr">
        <is>
          <t xml:space="preserve">#31</t>
        </is>
      </c>
      <c r="B58" s="9" t="inlineStr">
        <is>
          <t xml:space="preserve">Pierre Gasly</t>
        </is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1" t="b">
        <v>0</v>
      </c>
      <c r="K58" s="11" t="b">
        <v>0</v>
      </c>
      <c r="L58" s="11" t="b">
        <v>0</v>
      </c>
      <c r="M58" s="11" t="b">
        <v>0</v>
      </c>
      <c r="N58" s="11" t="b">
        <v>0</v>
      </c>
      <c r="O58" s="11" t="b">
        <v>0</v>
      </c>
      <c r="P58" s="11" t="b">
        <v>0</v>
      </c>
      <c r="Q58" s="11" t="b">
        <v>0</v>
      </c>
      <c r="R58" s="11" t="b">
        <v>0</v>
      </c>
      <c r="S58" s="12" t="n">
        <f>V58/16</f>
        <v>0</v>
      </c>
      <c r="T58" s="10" t="n">
        <f>COUNTIF(C58,TRUE)</f>
        <v>0</v>
      </c>
      <c r="U58" s="10" t="n">
        <f>COUNTIF(D58:R58,TRUE)</f>
        <v>0</v>
      </c>
      <c r="V58" s="10" t="n">
        <f>T58+U58</f>
        <v>0</v>
      </c>
    </row>
    <row r="59" ht="21" customHeight="1" outlineLevel="1">
      <c r="A59" s="10" t="inlineStr">
        <is>
          <t xml:space="preserve">#32</t>
        </is>
      </c>
      <c r="B59" s="9" t="inlineStr">
        <is>
          <t xml:space="preserve">Daniil Kvyat</t>
        </is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1" t="b">
        <v>0</v>
      </c>
      <c r="K59" s="11" t="b">
        <v>0</v>
      </c>
      <c r="L59" s="11" t="b">
        <v>0</v>
      </c>
      <c r="M59" s="11" t="b">
        <v>0</v>
      </c>
      <c r="N59" s="11" t="b">
        <v>0</v>
      </c>
      <c r="O59" s="11" t="b">
        <v>0</v>
      </c>
      <c r="P59" s="11" t="b">
        <v>0</v>
      </c>
      <c r="Q59" s="11" t="b">
        <v>0</v>
      </c>
      <c r="R59" s="11" t="b">
        <v>0</v>
      </c>
      <c r="S59" s="12" t="n">
        <f>V59/16</f>
        <v>0</v>
      </c>
      <c r="T59" s="10" t="n">
        <f>COUNTIF(C59,TRUE)</f>
        <v>0</v>
      </c>
      <c r="U59" s="10" t="n">
        <f>COUNTIF(D59:R59,TRUE)</f>
        <v>0</v>
      </c>
      <c r="V59" s="10" t="n">
        <f>T59+U59</f>
        <v>0</v>
      </c>
    </row>
    <row r="60" ht="21" customHeight="1" outlineLevel="1">
      <c r="A60" s="10" t="inlineStr">
        <is>
          <t xml:space="preserve">#33</t>
        </is>
      </c>
      <c r="B60" s="9" t="inlineStr">
        <is>
          <t xml:space="preserve">Sergio Pérez</t>
        </is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1" t="b">
        <v>0</v>
      </c>
      <c r="K60" s="11" t="b">
        <v>0</v>
      </c>
      <c r="L60" s="11" t="b">
        <v>0</v>
      </c>
      <c r="M60" s="11" t="b">
        <v>0</v>
      </c>
      <c r="N60" s="11" t="b">
        <v>0</v>
      </c>
      <c r="O60" s="11" t="b">
        <v>0</v>
      </c>
      <c r="P60" s="11" t="b">
        <v>0</v>
      </c>
      <c r="Q60" s="11" t="b">
        <v>0</v>
      </c>
      <c r="R60" s="11" t="b">
        <v>0</v>
      </c>
      <c r="S60" s="12" t="n">
        <f>V60/16</f>
        <v>0</v>
      </c>
      <c r="T60" s="10" t="n">
        <f>COUNTIF(C60,TRUE)</f>
        <v>0</v>
      </c>
      <c r="U60" s="10" t="n">
        <f>COUNTIF(D60:R60,TRUE)</f>
        <v>0</v>
      </c>
      <c r="V60" s="10" t="n">
        <f>T60+U60</f>
        <v>0</v>
      </c>
    </row>
    <row r="61" ht="21" customHeight="1" outlineLevel="1">
      <c r="A61" s="10" t="inlineStr">
        <is>
          <t xml:space="preserve">#34</t>
        </is>
      </c>
      <c r="B61" s="9" t="inlineStr">
        <is>
          <t xml:space="preserve">Lance Stroll</t>
        </is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1" t="b">
        <v>0</v>
      </c>
      <c r="K61" s="11" t="b">
        <v>0</v>
      </c>
      <c r="L61" s="11" t="b">
        <v>0</v>
      </c>
      <c r="M61" s="11" t="b">
        <v>0</v>
      </c>
      <c r="N61" s="11" t="b">
        <v>0</v>
      </c>
      <c r="O61" s="11" t="b">
        <v>0</v>
      </c>
      <c r="P61" s="11" t="b">
        <v>0</v>
      </c>
      <c r="Q61" s="11" t="b">
        <v>0</v>
      </c>
      <c r="R61" s="11" t="b">
        <v>0</v>
      </c>
      <c r="S61" s="12" t="n">
        <f>V61/16</f>
        <v>0</v>
      </c>
      <c r="T61" s="10" t="n">
        <f>COUNTIF(C61,TRUE)</f>
        <v>0</v>
      </c>
      <c r="U61" s="10" t="n">
        <f>COUNTIF(D61:R61,TRUE)</f>
        <v>0</v>
      </c>
      <c r="V61" s="10" t="n">
        <f>T61+U61</f>
        <v>0</v>
      </c>
    </row>
    <row r="62" ht="21" customHeight="1" outlineLevel="1">
      <c r="A62" s="10" t="inlineStr">
        <is>
          <t xml:space="preserve">#35</t>
        </is>
      </c>
      <c r="B62" s="9" t="inlineStr">
        <is>
          <t xml:space="preserve">Kimi Räikkönen</t>
        </is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1" t="b">
        <v>0</v>
      </c>
      <c r="K62" s="11" t="b">
        <v>0</v>
      </c>
      <c r="L62" s="11" t="b">
        <v>0</v>
      </c>
      <c r="M62" s="11" t="b">
        <v>0</v>
      </c>
      <c r="N62" s="11" t="b">
        <v>0</v>
      </c>
      <c r="O62" s="11" t="b">
        <v>0</v>
      </c>
      <c r="P62" s="11" t="b">
        <v>0</v>
      </c>
      <c r="Q62" s="11" t="b">
        <v>0</v>
      </c>
      <c r="R62" s="11" t="b">
        <v>0</v>
      </c>
      <c r="S62" s="12" t="n">
        <f>V62/16</f>
        <v>0</v>
      </c>
      <c r="T62" s="10" t="n">
        <f>COUNTIF(C62,TRUE)</f>
        <v>0</v>
      </c>
      <c r="U62" s="10" t="n">
        <f>COUNTIF(D62:R62,TRUE)</f>
        <v>0</v>
      </c>
      <c r="V62" s="10" t="n">
        <f>T62+U62</f>
        <v>0</v>
      </c>
    </row>
    <row r="63" ht="21" customHeight="1" outlineLevel="1">
      <c r="A63" s="10" t="inlineStr">
        <is>
          <t xml:space="preserve">#36</t>
        </is>
      </c>
      <c r="B63" s="9" t="inlineStr">
        <is>
          <t xml:space="preserve">Antonio Giovinazzi</t>
        </is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1" t="b">
        <v>0</v>
      </c>
      <c r="J63" s="11" t="b">
        <v>0</v>
      </c>
      <c r="K63" s="11" t="b">
        <v>0</v>
      </c>
      <c r="L63" s="11" t="b">
        <v>0</v>
      </c>
      <c r="M63" s="11" t="b">
        <v>0</v>
      </c>
      <c r="N63" s="11" t="b">
        <v>0</v>
      </c>
      <c r="O63" s="11" t="b">
        <v>0</v>
      </c>
      <c r="P63" s="11" t="b">
        <v>0</v>
      </c>
      <c r="Q63" s="11" t="b">
        <v>0</v>
      </c>
      <c r="R63" s="11" t="b">
        <v>0</v>
      </c>
      <c r="S63" s="12" t="n">
        <f>V63/16</f>
        <v>0</v>
      </c>
      <c r="T63" s="10" t="n">
        <f>COUNTIF(C63,TRUE)</f>
        <v>0</v>
      </c>
      <c r="U63" s="10" t="n">
        <f>COUNTIF(D63:R63,TRUE)</f>
        <v>0</v>
      </c>
      <c r="V63" s="10" t="n">
        <f>T63+U63</f>
        <v>0</v>
      </c>
    </row>
    <row r="64" ht="21" customHeight="1" outlineLevel="1">
      <c r="A64" s="10" t="inlineStr">
        <is>
          <t xml:space="preserve">#37</t>
        </is>
      </c>
      <c r="B64" s="9" t="inlineStr">
        <is>
          <t xml:space="preserve">Romain Grosjean</t>
        </is>
      </c>
      <c r="C64" s="11" t="b">
        <v>0</v>
      </c>
      <c r="D64" s="11" t="b">
        <v>0</v>
      </c>
      <c r="E64" s="11" t="b">
        <v>0</v>
      </c>
      <c r="F64" s="11" t="b">
        <v>0</v>
      </c>
      <c r="G64" s="11" t="b">
        <v>0</v>
      </c>
      <c r="H64" s="11" t="b">
        <v>0</v>
      </c>
      <c r="I64" s="11" t="b">
        <v>0</v>
      </c>
      <c r="J64" s="11" t="b">
        <v>0</v>
      </c>
      <c r="K64" s="11" t="b">
        <v>0</v>
      </c>
      <c r="L64" s="11" t="b">
        <v>0</v>
      </c>
      <c r="M64" s="11" t="b">
        <v>0</v>
      </c>
      <c r="N64" s="11" t="b">
        <v>0</v>
      </c>
      <c r="O64" s="11" t="b">
        <v>0</v>
      </c>
      <c r="P64" s="11" t="b">
        <v>0</v>
      </c>
      <c r="Q64" s="11" t="b">
        <v>0</v>
      </c>
      <c r="R64" s="11" t="b">
        <v>0</v>
      </c>
      <c r="S64" s="12" t="n">
        <f>V64/16</f>
        <v>0</v>
      </c>
      <c r="T64" s="10" t="n">
        <f>COUNTIF(C64,TRUE)</f>
        <v>0</v>
      </c>
      <c r="U64" s="10" t="n">
        <f>COUNTIF(D64:R64,TRUE)</f>
        <v>0</v>
      </c>
      <c r="V64" s="10" t="n">
        <f>T64+U64</f>
        <v>0</v>
      </c>
    </row>
    <row r="65" ht="21" customHeight="1" outlineLevel="1">
      <c r="A65" s="10" t="inlineStr">
        <is>
          <t xml:space="preserve">#38</t>
        </is>
      </c>
      <c r="B65" s="9" t="inlineStr">
        <is>
          <t xml:space="preserve">Kevin Magnussen</t>
        </is>
      </c>
      <c r="C65" s="11" t="b">
        <v>0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0</v>
      </c>
      <c r="I65" s="11" t="b">
        <v>0</v>
      </c>
      <c r="J65" s="11" t="b">
        <v>0</v>
      </c>
      <c r="K65" s="11" t="b">
        <v>0</v>
      </c>
      <c r="L65" s="11" t="b">
        <v>0</v>
      </c>
      <c r="M65" s="11" t="b">
        <v>0</v>
      </c>
      <c r="N65" s="11" t="b">
        <v>0</v>
      </c>
      <c r="O65" s="11" t="b">
        <v>0</v>
      </c>
      <c r="P65" s="11" t="b">
        <v>0</v>
      </c>
      <c r="Q65" s="11" t="b">
        <v>0</v>
      </c>
      <c r="R65" s="11" t="b">
        <v>0</v>
      </c>
      <c r="S65" s="12" t="n">
        <f>V65/16</f>
        <v>0</v>
      </c>
      <c r="T65" s="10" t="n">
        <f>COUNTIF(C65,TRUE)</f>
        <v>0</v>
      </c>
      <c r="U65" s="10" t="n">
        <f>COUNTIF(D65:R65,TRUE)</f>
        <v>0</v>
      </c>
      <c r="V65" s="10" t="n">
        <f>T65+U65</f>
        <v>0</v>
      </c>
    </row>
    <row r="66" ht="21" customHeight="1" outlineLevel="1">
      <c r="A66" s="10" t="inlineStr">
        <is>
          <t xml:space="preserve">#39</t>
        </is>
      </c>
      <c r="B66" s="9" t="inlineStr">
        <is>
          <t xml:space="preserve">George Russell (RC)</t>
        </is>
      </c>
      <c r="C66" s="11" t="b">
        <v>0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1" t="b">
        <v>0</v>
      </c>
      <c r="J66" s="11" t="b">
        <v>0</v>
      </c>
      <c r="K66" s="11" t="b">
        <v>0</v>
      </c>
      <c r="L66" s="11" t="b">
        <v>0</v>
      </c>
      <c r="M66" s="11" t="b">
        <v>0</v>
      </c>
      <c r="N66" s="11" t="b">
        <v>0</v>
      </c>
      <c r="O66" s="11" t="b">
        <v>0</v>
      </c>
      <c r="P66" s="11" t="b">
        <v>0</v>
      </c>
      <c r="Q66" s="11" t="b">
        <v>0</v>
      </c>
      <c r="R66" s="11" t="b">
        <v>0</v>
      </c>
      <c r="S66" s="12" t="n">
        <f>V66/16</f>
        <v>0</v>
      </c>
      <c r="T66" s="10" t="n">
        <f>COUNTIF(C66,TRUE)</f>
        <v>0</v>
      </c>
      <c r="U66" s="10" t="n">
        <f>COUNTIF(D66:R66,TRUE)</f>
        <v>0</v>
      </c>
      <c r="V66" s="10" t="n">
        <f>T66+U66</f>
        <v>0</v>
      </c>
    </row>
    <row r="67" ht="21" customHeight="1" outlineLevel="1">
      <c r="A67" s="10" t="inlineStr">
        <is>
          <t xml:space="preserve">#40</t>
        </is>
      </c>
      <c r="B67" s="9" t="inlineStr">
        <is>
          <t xml:space="preserve">Nicholas Latifi</t>
        </is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1" t="b">
        <v>0</v>
      </c>
      <c r="J67" s="11" t="b">
        <v>0</v>
      </c>
      <c r="K67" s="11" t="b">
        <v>0</v>
      </c>
      <c r="L67" s="11" t="b">
        <v>0</v>
      </c>
      <c r="M67" s="11" t="b">
        <v>0</v>
      </c>
      <c r="N67" s="11" t="b">
        <v>0</v>
      </c>
      <c r="O67" s="11" t="b">
        <v>0</v>
      </c>
      <c r="P67" s="11" t="b">
        <v>0</v>
      </c>
      <c r="Q67" s="11" t="b">
        <v>0</v>
      </c>
      <c r="R67" s="11" t="b">
        <v>0</v>
      </c>
      <c r="S67" s="12" t="n">
        <f>V67/16</f>
        <v>0</v>
      </c>
      <c r="T67" s="10" t="n">
        <f>COUNTIF(C67,TRUE)</f>
        <v>0</v>
      </c>
      <c r="U67" s="10" t="n">
        <f>COUNTIF(D67:R67,TRUE)</f>
        <v>0</v>
      </c>
      <c r="V67" s="10" t="n">
        <f>T67+U67</f>
        <v>0</v>
      </c>
    </row>
    <row r="68" ht="7" customHeight="1"/>
    <row r="69" ht="27" customHeight="1">
      <c r="A69" s="8" t="inlineStr">
        <is>
          <t xml:space="preserve">F2 RACERS – FUTURE STARS  ·  22 cartes</t>
        </is>
      </c>
      <c r="S69" s="12" t="n">
        <f>SUM(V70:V91)/352</f>
        <v>0</v>
      </c>
    </row>
    <row r="70" ht="21" customHeight="1" outlineLevel="1">
      <c r="A70" s="10" t="inlineStr">
        <is>
          <t xml:space="preserve">#41</t>
        </is>
      </c>
      <c r="B70" s="9" t="inlineStr">
        <is>
          <t xml:space="preserve">Sean Gelael</t>
        </is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1" t="b">
        <v>0</v>
      </c>
      <c r="J70" s="11" t="b">
        <v>0</v>
      </c>
      <c r="K70" s="11" t="b">
        <v>0</v>
      </c>
      <c r="L70" s="11" t="b">
        <v>0</v>
      </c>
      <c r="M70" s="11" t="b">
        <v>0</v>
      </c>
      <c r="N70" s="11" t="b">
        <v>0</v>
      </c>
      <c r="O70" s="11" t="b">
        <v>0</v>
      </c>
      <c r="P70" s="11" t="b">
        <v>0</v>
      </c>
      <c r="Q70" s="11" t="b">
        <v>0</v>
      </c>
      <c r="R70" s="11" t="b">
        <v>0</v>
      </c>
      <c r="S70" s="12" t="n">
        <f>V70/16</f>
        <v>0</v>
      </c>
      <c r="T70" s="10" t="n">
        <f>COUNTIF(C70,TRUE)</f>
        <v>0</v>
      </c>
      <c r="U70" s="10" t="n">
        <f>COUNTIF(D70:R70,TRUE)</f>
        <v>0</v>
      </c>
      <c r="V70" s="10" t="n">
        <f>T70+U70</f>
        <v>0</v>
      </c>
    </row>
    <row r="71" ht="21" customHeight="1" outlineLevel="1">
      <c r="A71" s="10" t="inlineStr">
        <is>
          <t xml:space="preserve">#42</t>
        </is>
      </c>
      <c r="B71" s="9" t="inlineStr">
        <is>
          <t xml:space="preserve">Dan Ticktum</t>
        </is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1" t="b">
        <v>0</v>
      </c>
      <c r="I71" s="11" t="b">
        <v>0</v>
      </c>
      <c r="J71" s="11" t="b">
        <v>0</v>
      </c>
      <c r="K71" s="11" t="b">
        <v>0</v>
      </c>
      <c r="L71" s="11" t="b">
        <v>0</v>
      </c>
      <c r="M71" s="11" t="b">
        <v>0</v>
      </c>
      <c r="N71" s="11" t="b">
        <v>0</v>
      </c>
      <c r="O71" s="11" t="b">
        <v>0</v>
      </c>
      <c r="P71" s="11" t="b">
        <v>0</v>
      </c>
      <c r="Q71" s="11" t="b">
        <v>0</v>
      </c>
      <c r="R71" s="11" t="b">
        <v>0</v>
      </c>
      <c r="S71" s="12" t="n">
        <f>V71/16</f>
        <v>0</v>
      </c>
      <c r="T71" s="10" t="n">
        <f>COUNTIF(C71,TRUE)</f>
        <v>0</v>
      </c>
      <c r="U71" s="10" t="n">
        <f>COUNTIF(D71:R71,TRUE)</f>
        <v>0</v>
      </c>
      <c r="V71" s="10" t="n">
        <f>T71+U71</f>
        <v>0</v>
      </c>
    </row>
    <row r="72" ht="21" customHeight="1" outlineLevel="1">
      <c r="A72" s="10" t="inlineStr">
        <is>
          <t xml:space="preserve">#43</t>
        </is>
      </c>
      <c r="B72" s="9" t="inlineStr">
        <is>
          <t xml:space="preserve">Zhou Guanyu</t>
        </is>
      </c>
      <c r="C72" s="11" t="b">
        <v>0</v>
      </c>
      <c r="D72" s="11" t="b">
        <v>0</v>
      </c>
      <c r="E72" s="11" t="b">
        <v>0</v>
      </c>
      <c r="F72" s="11" t="b">
        <v>0</v>
      </c>
      <c r="G72" s="11" t="b">
        <v>0</v>
      </c>
      <c r="H72" s="11" t="b">
        <v>0</v>
      </c>
      <c r="I72" s="11" t="b">
        <v>0</v>
      </c>
      <c r="J72" s="11" t="b">
        <v>0</v>
      </c>
      <c r="K72" s="11" t="b">
        <v>0</v>
      </c>
      <c r="L72" s="11" t="b">
        <v>0</v>
      </c>
      <c r="M72" s="11" t="b">
        <v>0</v>
      </c>
      <c r="N72" s="11" t="b">
        <v>0</v>
      </c>
      <c r="O72" s="11" t="b">
        <v>0</v>
      </c>
      <c r="P72" s="11" t="b">
        <v>0</v>
      </c>
      <c r="Q72" s="11" t="b">
        <v>0</v>
      </c>
      <c r="R72" s="11" t="b">
        <v>0</v>
      </c>
      <c r="S72" s="12" t="n">
        <f>V72/16</f>
        <v>0</v>
      </c>
      <c r="T72" s="10" t="n">
        <f>COUNTIF(C72,TRUE)</f>
        <v>0</v>
      </c>
      <c r="U72" s="10" t="n">
        <f>COUNTIF(D72:R72,TRUE)</f>
        <v>0</v>
      </c>
      <c r="V72" s="10" t="n">
        <f>T72+U72</f>
        <v>0</v>
      </c>
    </row>
    <row r="73" ht="21" customHeight="1" outlineLevel="1">
      <c r="A73" s="10" t="inlineStr">
        <is>
          <t xml:space="preserve">#44</t>
        </is>
      </c>
      <c r="B73" s="9" t="inlineStr">
        <is>
          <t xml:space="preserve">Callum Ilott</t>
        </is>
      </c>
      <c r="C73" s="11" t="b">
        <v>0</v>
      </c>
      <c r="D73" s="11" t="b">
        <v>0</v>
      </c>
      <c r="E73" s="11" t="b">
        <v>0</v>
      </c>
      <c r="F73" s="11" t="b">
        <v>0</v>
      </c>
      <c r="G73" s="11" t="b">
        <v>0</v>
      </c>
      <c r="H73" s="11" t="b">
        <v>0</v>
      </c>
      <c r="I73" s="11" t="b">
        <v>0</v>
      </c>
      <c r="J73" s="11" t="b">
        <v>0</v>
      </c>
      <c r="K73" s="11" t="b">
        <v>0</v>
      </c>
      <c r="L73" s="11" t="b">
        <v>0</v>
      </c>
      <c r="M73" s="11" t="b">
        <v>0</v>
      </c>
      <c r="N73" s="11" t="b">
        <v>0</v>
      </c>
      <c r="O73" s="11" t="b">
        <v>0</v>
      </c>
      <c r="P73" s="11" t="b">
        <v>0</v>
      </c>
      <c r="Q73" s="11" t="b">
        <v>0</v>
      </c>
      <c r="R73" s="11" t="b">
        <v>0</v>
      </c>
      <c r="S73" s="12" t="n">
        <f>V73/16</f>
        <v>0</v>
      </c>
      <c r="T73" s="10" t="n">
        <f>COUNTIF(C73,TRUE)</f>
        <v>0</v>
      </c>
      <c r="U73" s="10" t="n">
        <f>COUNTIF(D73:R73,TRUE)</f>
        <v>0</v>
      </c>
      <c r="V73" s="10" t="n">
        <f>T73+U73</f>
        <v>0</v>
      </c>
    </row>
    <row r="74" ht="21" customHeight="1" outlineLevel="1">
      <c r="A74" s="10" t="inlineStr">
        <is>
          <t xml:space="preserve">#45</t>
        </is>
      </c>
      <c r="B74" s="9" t="inlineStr">
        <is>
          <t xml:space="preserve">Marcus Armstrong</t>
        </is>
      </c>
      <c r="C74" s="11" t="b">
        <v>0</v>
      </c>
      <c r="D74" s="11" t="b">
        <v>0</v>
      </c>
      <c r="E74" s="11" t="b">
        <v>0</v>
      </c>
      <c r="F74" s="11" t="b">
        <v>0</v>
      </c>
      <c r="G74" s="11" t="b">
        <v>0</v>
      </c>
      <c r="H74" s="11" t="b">
        <v>0</v>
      </c>
      <c r="I74" s="11" t="b">
        <v>0</v>
      </c>
      <c r="J74" s="11" t="b">
        <v>0</v>
      </c>
      <c r="K74" s="11" t="b">
        <v>0</v>
      </c>
      <c r="L74" s="11" t="b">
        <v>0</v>
      </c>
      <c r="M74" s="11" t="b">
        <v>0</v>
      </c>
      <c r="N74" s="11" t="b">
        <v>0</v>
      </c>
      <c r="O74" s="11" t="b">
        <v>0</v>
      </c>
      <c r="P74" s="11" t="b">
        <v>0</v>
      </c>
      <c r="Q74" s="11" t="b">
        <v>0</v>
      </c>
      <c r="R74" s="11" t="b">
        <v>0</v>
      </c>
      <c r="S74" s="12" t="n">
        <f>V74/16</f>
        <v>0</v>
      </c>
      <c r="T74" s="10" t="n">
        <f>COUNTIF(C74,TRUE)</f>
        <v>0</v>
      </c>
      <c r="U74" s="10" t="n">
        <f>COUNTIF(D74:R74,TRUE)</f>
        <v>0</v>
      </c>
      <c r="V74" s="10" t="n">
        <f>T74+U74</f>
        <v>0</v>
      </c>
    </row>
    <row r="75" ht="21" customHeight="1" outlineLevel="1">
      <c r="A75" s="10" t="inlineStr">
        <is>
          <t xml:space="preserve">#46</t>
        </is>
      </c>
      <c r="B75" s="9" t="inlineStr">
        <is>
          <t xml:space="preserve">Christian Lundgaard</t>
        </is>
      </c>
      <c r="C75" s="11" t="b">
        <v>0</v>
      </c>
      <c r="D75" s="11" t="b">
        <v>0</v>
      </c>
      <c r="E75" s="11" t="b">
        <v>0</v>
      </c>
      <c r="F75" s="11" t="b">
        <v>0</v>
      </c>
      <c r="G75" s="11" t="b">
        <v>0</v>
      </c>
      <c r="H75" s="11" t="b">
        <v>0</v>
      </c>
      <c r="I75" s="11" t="b">
        <v>0</v>
      </c>
      <c r="J75" s="11" t="b">
        <v>0</v>
      </c>
      <c r="K75" s="11" t="b">
        <v>0</v>
      </c>
      <c r="L75" s="11" t="b">
        <v>0</v>
      </c>
      <c r="M75" s="11" t="b">
        <v>0</v>
      </c>
      <c r="N75" s="11" t="b">
        <v>0</v>
      </c>
      <c r="O75" s="11" t="b">
        <v>0</v>
      </c>
      <c r="P75" s="11" t="b">
        <v>0</v>
      </c>
      <c r="Q75" s="11" t="b">
        <v>0</v>
      </c>
      <c r="R75" s="11" t="b">
        <v>0</v>
      </c>
      <c r="S75" s="12" t="n">
        <f>V75/16</f>
        <v>0</v>
      </c>
      <c r="T75" s="10" t="n">
        <f>COUNTIF(C75,TRUE)</f>
        <v>0</v>
      </c>
      <c r="U75" s="10" t="n">
        <f>COUNTIF(D75:R75,TRUE)</f>
        <v>0</v>
      </c>
      <c r="V75" s="10" t="n">
        <f>T75+U75</f>
        <v>0</v>
      </c>
    </row>
    <row r="76" ht="21" customHeight="1" outlineLevel="1">
      <c r="A76" s="10" t="inlineStr">
        <is>
          <t xml:space="preserve">#47</t>
        </is>
      </c>
      <c r="B76" s="9" t="inlineStr">
        <is>
          <t xml:space="preserve">Louis Delétraz</t>
        </is>
      </c>
      <c r="C76" s="11" t="b">
        <v>0</v>
      </c>
      <c r="D76" s="11" t="b">
        <v>0</v>
      </c>
      <c r="E76" s="11" t="b">
        <v>0</v>
      </c>
      <c r="F76" s="11" t="b">
        <v>0</v>
      </c>
      <c r="G76" s="11" t="b">
        <v>0</v>
      </c>
      <c r="H76" s="11" t="b">
        <v>0</v>
      </c>
      <c r="I76" s="11" t="b">
        <v>0</v>
      </c>
      <c r="J76" s="11" t="b">
        <v>0</v>
      </c>
      <c r="K76" s="11" t="b">
        <v>0</v>
      </c>
      <c r="L76" s="11" t="b">
        <v>0</v>
      </c>
      <c r="M76" s="11" t="b">
        <v>0</v>
      </c>
      <c r="N76" s="11" t="b">
        <v>0</v>
      </c>
      <c r="O76" s="11" t="b">
        <v>0</v>
      </c>
      <c r="P76" s="11" t="b">
        <v>0</v>
      </c>
      <c r="Q76" s="11" t="b">
        <v>0</v>
      </c>
      <c r="R76" s="11" t="b">
        <v>0</v>
      </c>
      <c r="S76" s="12" t="n">
        <f>V76/16</f>
        <v>0</v>
      </c>
      <c r="T76" s="10" t="n">
        <f>COUNTIF(C76,TRUE)</f>
        <v>0</v>
      </c>
      <c r="U76" s="10" t="n">
        <f>COUNTIF(D76:R76,TRUE)</f>
        <v>0</v>
      </c>
      <c r="V76" s="10" t="n">
        <f>T76+U76</f>
        <v>0</v>
      </c>
    </row>
    <row r="77" ht="21" customHeight="1" outlineLevel="1">
      <c r="A77" s="10" t="inlineStr">
        <is>
          <t xml:space="preserve">#48</t>
        </is>
      </c>
      <c r="B77" s="9" t="inlineStr">
        <is>
          <t xml:space="preserve">Pedro Piquet</t>
        </is>
      </c>
      <c r="C77" s="11" t="b">
        <v>0</v>
      </c>
      <c r="D77" s="11" t="b">
        <v>0</v>
      </c>
      <c r="E77" s="11" t="b">
        <v>0</v>
      </c>
      <c r="F77" s="11" t="b">
        <v>0</v>
      </c>
      <c r="G77" s="11" t="b">
        <v>0</v>
      </c>
      <c r="H77" s="11" t="b">
        <v>0</v>
      </c>
      <c r="I77" s="11" t="b">
        <v>0</v>
      </c>
      <c r="J77" s="11" t="b">
        <v>0</v>
      </c>
      <c r="K77" s="11" t="b">
        <v>0</v>
      </c>
      <c r="L77" s="11" t="b">
        <v>0</v>
      </c>
      <c r="M77" s="11" t="b">
        <v>0</v>
      </c>
      <c r="N77" s="11" t="b">
        <v>0</v>
      </c>
      <c r="O77" s="11" t="b">
        <v>0</v>
      </c>
      <c r="P77" s="11" t="b">
        <v>0</v>
      </c>
      <c r="Q77" s="11" t="b">
        <v>0</v>
      </c>
      <c r="R77" s="11" t="b">
        <v>0</v>
      </c>
      <c r="S77" s="12" t="n">
        <f>V77/16</f>
        <v>0</v>
      </c>
      <c r="T77" s="10" t="n">
        <f>COUNTIF(C77,TRUE)</f>
        <v>0</v>
      </c>
      <c r="U77" s="10" t="n">
        <f>COUNTIF(D77:R77,TRUE)</f>
        <v>0</v>
      </c>
      <c r="V77" s="10" t="n">
        <f>T77+U77</f>
        <v>0</v>
      </c>
    </row>
    <row r="78" ht="21" customHeight="1" outlineLevel="1">
      <c r="A78" s="10" t="inlineStr">
        <is>
          <t xml:space="preserve">#49</t>
        </is>
      </c>
      <c r="B78" s="9" t="inlineStr">
        <is>
          <t xml:space="preserve">Nobuharu Matsushita</t>
        </is>
      </c>
      <c r="C78" s="11" t="b">
        <v>0</v>
      </c>
      <c r="D78" s="11" t="b">
        <v>0</v>
      </c>
      <c r="E78" s="11" t="b">
        <v>0</v>
      </c>
      <c r="F78" s="11" t="b">
        <v>0</v>
      </c>
      <c r="G78" s="11" t="b">
        <v>0</v>
      </c>
      <c r="H78" s="11" t="b">
        <v>0</v>
      </c>
      <c r="I78" s="11" t="b">
        <v>0</v>
      </c>
      <c r="J78" s="11" t="b">
        <v>0</v>
      </c>
      <c r="K78" s="11" t="b">
        <v>0</v>
      </c>
      <c r="L78" s="11" t="b">
        <v>0</v>
      </c>
      <c r="M78" s="11" t="b">
        <v>0</v>
      </c>
      <c r="N78" s="11" t="b">
        <v>0</v>
      </c>
      <c r="O78" s="11" t="b">
        <v>0</v>
      </c>
      <c r="P78" s="11" t="b">
        <v>0</v>
      </c>
      <c r="Q78" s="11" t="b">
        <v>0</v>
      </c>
      <c r="R78" s="11" t="b">
        <v>0</v>
      </c>
      <c r="S78" s="12" t="n">
        <f>V78/16</f>
        <v>0</v>
      </c>
      <c r="T78" s="10" t="n">
        <f>COUNTIF(C78,TRUE)</f>
        <v>0</v>
      </c>
      <c r="U78" s="10" t="n">
        <f>COUNTIF(D78:R78,TRUE)</f>
        <v>0</v>
      </c>
      <c r="V78" s="10" t="n">
        <f>T78+U78</f>
        <v>0</v>
      </c>
    </row>
    <row r="79" ht="21" customHeight="1" outlineLevel="1">
      <c r="A79" s="10" t="inlineStr">
        <is>
          <t xml:space="preserve">#50</t>
        </is>
      </c>
      <c r="B79" s="9" t="inlineStr">
        <is>
          <t xml:space="preserve">Felipe Drugovich</t>
        </is>
      </c>
      <c r="C79" s="11" t="b">
        <v>0</v>
      </c>
      <c r="D79" s="11" t="b">
        <v>0</v>
      </c>
      <c r="E79" s="11" t="b">
        <v>0</v>
      </c>
      <c r="F79" s="11" t="b">
        <v>0</v>
      </c>
      <c r="G79" s="11" t="b">
        <v>0</v>
      </c>
      <c r="H79" s="11" t="b">
        <v>0</v>
      </c>
      <c r="I79" s="11" t="b">
        <v>0</v>
      </c>
      <c r="J79" s="11" t="b">
        <v>0</v>
      </c>
      <c r="K79" s="11" t="b">
        <v>0</v>
      </c>
      <c r="L79" s="11" t="b">
        <v>0</v>
      </c>
      <c r="M79" s="11" t="b">
        <v>0</v>
      </c>
      <c r="N79" s="11" t="b">
        <v>0</v>
      </c>
      <c r="O79" s="11" t="b">
        <v>0</v>
      </c>
      <c r="P79" s="11" t="b">
        <v>0</v>
      </c>
      <c r="Q79" s="11" t="b">
        <v>0</v>
      </c>
      <c r="R79" s="11" t="b">
        <v>0</v>
      </c>
      <c r="S79" s="12" t="n">
        <f>V79/16</f>
        <v>0</v>
      </c>
      <c r="T79" s="10" t="n">
        <f>COUNTIF(C79,TRUE)</f>
        <v>0</v>
      </c>
      <c r="U79" s="10" t="n">
        <f>COUNTIF(D79:R79,TRUE)</f>
        <v>0</v>
      </c>
      <c r="V79" s="10" t="n">
        <f>T79+U79</f>
        <v>0</v>
      </c>
    </row>
    <row r="80" ht="21" customHeight="1" outlineLevel="1">
      <c r="A80" s="10" t="inlineStr">
        <is>
          <t xml:space="preserve">#51</t>
        </is>
      </c>
      <c r="B80" s="9" t="inlineStr">
        <is>
          <t xml:space="preserve">Artem Markelov</t>
        </is>
      </c>
      <c r="C80" s="11" t="b">
        <v>0</v>
      </c>
      <c r="D80" s="11" t="b">
        <v>0</v>
      </c>
      <c r="E80" s="11" t="b">
        <v>0</v>
      </c>
      <c r="F80" s="11" t="b">
        <v>0</v>
      </c>
      <c r="G80" s="11" t="b">
        <v>0</v>
      </c>
      <c r="H80" s="11" t="b">
        <v>0</v>
      </c>
      <c r="I80" s="11" t="b">
        <v>0</v>
      </c>
      <c r="J80" s="11" t="b">
        <v>0</v>
      </c>
      <c r="K80" s="11" t="b">
        <v>0</v>
      </c>
      <c r="L80" s="11" t="b">
        <v>0</v>
      </c>
      <c r="M80" s="11" t="b">
        <v>0</v>
      </c>
      <c r="N80" s="11" t="b">
        <v>0</v>
      </c>
      <c r="O80" s="11" t="b">
        <v>0</v>
      </c>
      <c r="P80" s="11" t="b">
        <v>0</v>
      </c>
      <c r="Q80" s="11" t="b">
        <v>0</v>
      </c>
      <c r="R80" s="11" t="b">
        <v>0</v>
      </c>
      <c r="S80" s="12" t="n">
        <f>V80/16</f>
        <v>0</v>
      </c>
      <c r="T80" s="10" t="n">
        <f>COUNTIF(C80,TRUE)</f>
        <v>0</v>
      </c>
      <c r="U80" s="10" t="n">
        <f>COUNTIF(D80:R80,TRUE)</f>
        <v>0</v>
      </c>
      <c r="V80" s="10" t="n">
        <f>T80+U80</f>
        <v>0</v>
      </c>
    </row>
    <row r="81" ht="21" customHeight="1" outlineLevel="1">
      <c r="A81" s="10" t="inlineStr">
        <is>
          <t xml:space="preserve">#52</t>
        </is>
      </c>
      <c r="B81" s="9" t="inlineStr">
        <is>
          <t xml:space="preserve">Giuliano Alesi</t>
        </is>
      </c>
      <c r="C81" s="11" t="b">
        <v>0</v>
      </c>
      <c r="D81" s="11" t="b">
        <v>0</v>
      </c>
      <c r="E81" s="11" t="b">
        <v>0</v>
      </c>
      <c r="F81" s="11" t="b">
        <v>0</v>
      </c>
      <c r="G81" s="11" t="b">
        <v>0</v>
      </c>
      <c r="H81" s="11" t="b">
        <v>0</v>
      </c>
      <c r="I81" s="11" t="b">
        <v>0</v>
      </c>
      <c r="J81" s="11" t="b">
        <v>0</v>
      </c>
      <c r="K81" s="11" t="b">
        <v>0</v>
      </c>
      <c r="L81" s="11" t="b">
        <v>0</v>
      </c>
      <c r="M81" s="11" t="b">
        <v>0</v>
      </c>
      <c r="N81" s="11" t="b">
        <v>0</v>
      </c>
      <c r="O81" s="11" t="b">
        <v>0</v>
      </c>
      <c r="P81" s="11" t="b">
        <v>0</v>
      </c>
      <c r="Q81" s="11" t="b">
        <v>0</v>
      </c>
      <c r="R81" s="11" t="b">
        <v>0</v>
      </c>
      <c r="S81" s="12" t="n">
        <f>V81/16</f>
        <v>0</v>
      </c>
      <c r="T81" s="10" t="n">
        <f>COUNTIF(C81,TRUE)</f>
        <v>0</v>
      </c>
      <c r="U81" s="10" t="n">
        <f>COUNTIF(D81:R81,TRUE)</f>
        <v>0</v>
      </c>
      <c r="V81" s="10" t="n">
        <f>T81+U81</f>
        <v>0</v>
      </c>
    </row>
    <row r="82" ht="21" customHeight="1" outlineLevel="1">
      <c r="A82" s="10" t="inlineStr">
        <is>
          <t xml:space="preserve">#53</t>
        </is>
      </c>
      <c r="B82" s="9" t="inlineStr">
        <is>
          <t xml:space="preserve">Mick Schumacher</t>
        </is>
      </c>
      <c r="C82" s="11" t="b">
        <v>0</v>
      </c>
      <c r="D82" s="11" t="b">
        <v>0</v>
      </c>
      <c r="E82" s="11" t="b">
        <v>0</v>
      </c>
      <c r="F82" s="11" t="b">
        <v>0</v>
      </c>
      <c r="G82" s="11" t="b">
        <v>0</v>
      </c>
      <c r="H82" s="11" t="b">
        <v>0</v>
      </c>
      <c r="I82" s="11" t="b">
        <v>0</v>
      </c>
      <c r="J82" s="11" t="b">
        <v>0</v>
      </c>
      <c r="K82" s="11" t="b">
        <v>0</v>
      </c>
      <c r="L82" s="11" t="b">
        <v>0</v>
      </c>
      <c r="M82" s="11" t="b">
        <v>0</v>
      </c>
      <c r="N82" s="11" t="b">
        <v>0</v>
      </c>
      <c r="O82" s="11" t="b">
        <v>0</v>
      </c>
      <c r="P82" s="11" t="b">
        <v>0</v>
      </c>
      <c r="Q82" s="11" t="b">
        <v>0</v>
      </c>
      <c r="R82" s="11" t="b">
        <v>0</v>
      </c>
      <c r="S82" s="12" t="n">
        <f>V82/16</f>
        <v>0</v>
      </c>
      <c r="T82" s="10" t="n">
        <f>COUNTIF(C82,TRUE)</f>
        <v>0</v>
      </c>
      <c r="U82" s="10" t="n">
        <f>COUNTIF(D82:R82,TRUE)</f>
        <v>0</v>
      </c>
      <c r="V82" s="10" t="n">
        <f>T82+U82</f>
        <v>0</v>
      </c>
    </row>
    <row r="83" ht="21" customHeight="1" outlineLevel="1">
      <c r="A83" s="10" t="inlineStr">
        <is>
          <t xml:space="preserve">#54</t>
        </is>
      </c>
      <c r="B83" s="9" t="inlineStr">
        <is>
          <t xml:space="preserve">Robert Shwartzman</t>
        </is>
      </c>
      <c r="C83" s="11" t="b">
        <v>0</v>
      </c>
      <c r="D83" s="11" t="b">
        <v>0</v>
      </c>
      <c r="E83" s="11" t="b">
        <v>0</v>
      </c>
      <c r="F83" s="11" t="b">
        <v>0</v>
      </c>
      <c r="G83" s="11" t="b">
        <v>0</v>
      </c>
      <c r="H83" s="11" t="b">
        <v>0</v>
      </c>
      <c r="I83" s="11" t="b">
        <v>0</v>
      </c>
      <c r="J83" s="11" t="b">
        <v>0</v>
      </c>
      <c r="K83" s="11" t="b">
        <v>0</v>
      </c>
      <c r="L83" s="11" t="b">
        <v>0</v>
      </c>
      <c r="M83" s="11" t="b">
        <v>0</v>
      </c>
      <c r="N83" s="11" t="b">
        <v>0</v>
      </c>
      <c r="O83" s="11" t="b">
        <v>0</v>
      </c>
      <c r="P83" s="11" t="b">
        <v>0</v>
      </c>
      <c r="Q83" s="11" t="b">
        <v>0</v>
      </c>
      <c r="R83" s="11" t="b">
        <v>0</v>
      </c>
      <c r="S83" s="12" t="n">
        <f>V83/16</f>
        <v>0</v>
      </c>
      <c r="T83" s="10" t="n">
        <f>COUNTIF(C83,TRUE)</f>
        <v>0</v>
      </c>
      <c r="U83" s="10" t="n">
        <f>COUNTIF(D83:R83,TRUE)</f>
        <v>0</v>
      </c>
      <c r="V83" s="10" t="n">
        <f>T83+U83</f>
        <v>0</v>
      </c>
    </row>
    <row r="84" ht="21" customHeight="1" outlineLevel="1">
      <c r="A84" s="10" t="inlineStr">
        <is>
          <t xml:space="preserve">#55</t>
        </is>
      </c>
      <c r="B84" s="9" t="inlineStr">
        <is>
          <t xml:space="preserve">Roy Nissany</t>
        </is>
      </c>
      <c r="C84" s="11" t="b">
        <v>0</v>
      </c>
      <c r="D84" s="11" t="b">
        <v>0</v>
      </c>
      <c r="E84" s="11" t="b">
        <v>0</v>
      </c>
      <c r="F84" s="11" t="b">
        <v>0</v>
      </c>
      <c r="G84" s="11" t="b">
        <v>0</v>
      </c>
      <c r="H84" s="11" t="b">
        <v>0</v>
      </c>
      <c r="I84" s="11" t="b">
        <v>0</v>
      </c>
      <c r="J84" s="11" t="b">
        <v>0</v>
      </c>
      <c r="K84" s="11" t="b">
        <v>0</v>
      </c>
      <c r="L84" s="11" t="b">
        <v>0</v>
      </c>
      <c r="M84" s="11" t="b">
        <v>0</v>
      </c>
      <c r="N84" s="11" t="b">
        <v>0</v>
      </c>
      <c r="O84" s="11" t="b">
        <v>0</v>
      </c>
      <c r="P84" s="11" t="b">
        <v>0</v>
      </c>
      <c r="Q84" s="11" t="b">
        <v>0</v>
      </c>
      <c r="R84" s="11" t="b">
        <v>0</v>
      </c>
      <c r="S84" s="12" t="n">
        <f>V84/16</f>
        <v>0</v>
      </c>
      <c r="T84" s="10" t="n">
        <f>COUNTIF(C84,TRUE)</f>
        <v>0</v>
      </c>
      <c r="U84" s="10" t="n">
        <f>COUNTIF(D84:R84,TRUE)</f>
        <v>0</v>
      </c>
      <c r="V84" s="10" t="n">
        <f>T84+U84</f>
        <v>0</v>
      </c>
    </row>
    <row r="85" ht="21" customHeight="1" outlineLevel="1">
      <c r="A85" s="10" t="inlineStr">
        <is>
          <t xml:space="preserve">#56</t>
        </is>
      </c>
      <c r="B85" s="9" t="inlineStr">
        <is>
          <t xml:space="preserve">Marino Sato</t>
        </is>
      </c>
      <c r="C85" s="11" t="b">
        <v>0</v>
      </c>
      <c r="D85" s="11" t="b">
        <v>0</v>
      </c>
      <c r="E85" s="11" t="b">
        <v>0</v>
      </c>
      <c r="F85" s="11" t="b">
        <v>0</v>
      </c>
      <c r="G85" s="11" t="b">
        <v>0</v>
      </c>
      <c r="H85" s="11" t="b">
        <v>0</v>
      </c>
      <c r="I85" s="11" t="b">
        <v>0</v>
      </c>
      <c r="J85" s="11" t="b">
        <v>0</v>
      </c>
      <c r="K85" s="11" t="b">
        <v>0</v>
      </c>
      <c r="L85" s="11" t="b">
        <v>0</v>
      </c>
      <c r="M85" s="11" t="b">
        <v>0</v>
      </c>
      <c r="N85" s="11" t="b">
        <v>0</v>
      </c>
      <c r="O85" s="11" t="b">
        <v>0</v>
      </c>
      <c r="P85" s="11" t="b">
        <v>0</v>
      </c>
      <c r="Q85" s="11" t="b">
        <v>0</v>
      </c>
      <c r="R85" s="11" t="b">
        <v>0</v>
      </c>
      <c r="S85" s="12" t="n">
        <f>V85/16</f>
        <v>0</v>
      </c>
      <c r="T85" s="10" t="n">
        <f>COUNTIF(C85,TRUE)</f>
        <v>0</v>
      </c>
      <c r="U85" s="10" t="n">
        <f>COUNTIF(D85:R85,TRUE)</f>
        <v>0</v>
      </c>
      <c r="V85" s="10" t="n">
        <f>T85+U85</f>
        <v>0</v>
      </c>
    </row>
    <row r="86" ht="21" customHeight="1" outlineLevel="1">
      <c r="A86" s="10" t="inlineStr">
        <is>
          <t xml:space="preserve">#57</t>
        </is>
      </c>
      <c r="B86" s="9" t="inlineStr">
        <is>
          <t xml:space="preserve">Nikita Mazepin</t>
        </is>
      </c>
      <c r="C86" s="11" t="b">
        <v>0</v>
      </c>
      <c r="D86" s="11" t="b">
        <v>0</v>
      </c>
      <c r="E86" s="11" t="b">
        <v>0</v>
      </c>
      <c r="F86" s="11" t="b">
        <v>0</v>
      </c>
      <c r="G86" s="11" t="b">
        <v>0</v>
      </c>
      <c r="H86" s="11" t="b">
        <v>0</v>
      </c>
      <c r="I86" s="11" t="b">
        <v>0</v>
      </c>
      <c r="J86" s="11" t="b">
        <v>0</v>
      </c>
      <c r="K86" s="11" t="b">
        <v>0</v>
      </c>
      <c r="L86" s="11" t="b">
        <v>0</v>
      </c>
      <c r="M86" s="11" t="b">
        <v>0</v>
      </c>
      <c r="N86" s="11" t="b">
        <v>0</v>
      </c>
      <c r="O86" s="11" t="b">
        <v>0</v>
      </c>
      <c r="P86" s="11" t="b">
        <v>0</v>
      </c>
      <c r="Q86" s="11" t="b">
        <v>0</v>
      </c>
      <c r="R86" s="11" t="b">
        <v>0</v>
      </c>
      <c r="S86" s="12" t="n">
        <f>V86/16</f>
        <v>0</v>
      </c>
      <c r="T86" s="10" t="n">
        <f>COUNTIF(C86,TRUE)</f>
        <v>0</v>
      </c>
      <c r="U86" s="10" t="n">
        <f>COUNTIF(D86:R86,TRUE)</f>
        <v>0</v>
      </c>
      <c r="V86" s="10" t="n">
        <f>T86+U86</f>
        <v>0</v>
      </c>
    </row>
    <row r="87" ht="21" customHeight="1" outlineLevel="1">
      <c r="A87" s="10" t="inlineStr">
        <is>
          <t xml:space="preserve">#58</t>
        </is>
      </c>
      <c r="B87" s="9" t="inlineStr">
        <is>
          <t xml:space="preserve">Luca Ghiotto</t>
        </is>
      </c>
      <c r="C87" s="11" t="b">
        <v>0</v>
      </c>
      <c r="D87" s="11" t="b">
        <v>0</v>
      </c>
      <c r="E87" s="11" t="b">
        <v>0</v>
      </c>
      <c r="F87" s="11" t="b">
        <v>0</v>
      </c>
      <c r="G87" s="11" t="b">
        <v>0</v>
      </c>
      <c r="H87" s="11" t="b">
        <v>0</v>
      </c>
      <c r="I87" s="11" t="b">
        <v>0</v>
      </c>
      <c r="J87" s="11" t="b">
        <v>0</v>
      </c>
      <c r="K87" s="11" t="b">
        <v>0</v>
      </c>
      <c r="L87" s="11" t="b">
        <v>0</v>
      </c>
      <c r="M87" s="11" t="b">
        <v>0</v>
      </c>
      <c r="N87" s="11" t="b">
        <v>0</v>
      </c>
      <c r="O87" s="11" t="b">
        <v>0</v>
      </c>
      <c r="P87" s="11" t="b">
        <v>0</v>
      </c>
      <c r="Q87" s="11" t="b">
        <v>0</v>
      </c>
      <c r="R87" s="11" t="b">
        <v>0</v>
      </c>
      <c r="S87" s="12" t="n">
        <f>V87/16</f>
        <v>0</v>
      </c>
      <c r="T87" s="10" t="n">
        <f>COUNTIF(C87,TRUE)</f>
        <v>0</v>
      </c>
      <c r="U87" s="10" t="n">
        <f>COUNTIF(D87:R87,TRUE)</f>
        <v>0</v>
      </c>
      <c r="V87" s="10" t="n">
        <f>T87+U87</f>
        <v>0</v>
      </c>
    </row>
    <row r="88" ht="21" customHeight="1" outlineLevel="1">
      <c r="A88" s="10" t="inlineStr">
        <is>
          <t xml:space="preserve">#59</t>
        </is>
      </c>
      <c r="B88" s="9" t="inlineStr">
        <is>
          <t xml:space="preserve">Jehan Daruvala</t>
        </is>
      </c>
      <c r="C88" s="11" t="b">
        <v>0</v>
      </c>
      <c r="D88" s="11" t="b">
        <v>0</v>
      </c>
      <c r="E88" s="11" t="b">
        <v>0</v>
      </c>
      <c r="F88" s="11" t="b">
        <v>0</v>
      </c>
      <c r="G88" s="11" t="b">
        <v>0</v>
      </c>
      <c r="H88" s="11" t="b">
        <v>0</v>
      </c>
      <c r="I88" s="11" t="b">
        <v>0</v>
      </c>
      <c r="J88" s="11" t="b">
        <v>0</v>
      </c>
      <c r="K88" s="11" t="b">
        <v>0</v>
      </c>
      <c r="L88" s="11" t="b">
        <v>0</v>
      </c>
      <c r="M88" s="11" t="b">
        <v>0</v>
      </c>
      <c r="N88" s="11" t="b">
        <v>0</v>
      </c>
      <c r="O88" s="11" t="b">
        <v>0</v>
      </c>
      <c r="P88" s="11" t="b">
        <v>0</v>
      </c>
      <c r="Q88" s="11" t="b">
        <v>0</v>
      </c>
      <c r="R88" s="11" t="b">
        <v>0</v>
      </c>
      <c r="S88" s="12" t="n">
        <f>V88/16</f>
        <v>0</v>
      </c>
      <c r="T88" s="10" t="n">
        <f>COUNTIF(C88,TRUE)</f>
        <v>0</v>
      </c>
      <c r="U88" s="10" t="n">
        <f>COUNTIF(D88:R88,TRUE)</f>
        <v>0</v>
      </c>
      <c r="V88" s="10" t="n">
        <f>T88+U88</f>
        <v>0</v>
      </c>
    </row>
    <row r="89" ht="21" customHeight="1" outlineLevel="1">
      <c r="A89" s="10" t="inlineStr">
        <is>
          <t xml:space="preserve">#60</t>
        </is>
      </c>
      <c r="B89" s="9" t="inlineStr">
        <is>
          <t xml:space="preserve">Yuki Tsunoda</t>
        </is>
      </c>
      <c r="C89" s="11" t="b">
        <v>0</v>
      </c>
      <c r="D89" s="11" t="b">
        <v>0</v>
      </c>
      <c r="E89" s="11" t="b">
        <v>0</v>
      </c>
      <c r="F89" s="11" t="b">
        <v>0</v>
      </c>
      <c r="G89" s="11" t="b">
        <v>0</v>
      </c>
      <c r="H89" s="11" t="b">
        <v>0</v>
      </c>
      <c r="I89" s="11" t="b">
        <v>0</v>
      </c>
      <c r="J89" s="11" t="b">
        <v>0</v>
      </c>
      <c r="K89" s="11" t="b">
        <v>0</v>
      </c>
      <c r="L89" s="11" t="b">
        <v>0</v>
      </c>
      <c r="M89" s="11" t="b">
        <v>0</v>
      </c>
      <c r="N89" s="11" t="b">
        <v>0</v>
      </c>
      <c r="O89" s="11" t="b">
        <v>0</v>
      </c>
      <c r="P89" s="11" t="b">
        <v>0</v>
      </c>
      <c r="Q89" s="11" t="b">
        <v>0</v>
      </c>
      <c r="R89" s="11" t="b">
        <v>0</v>
      </c>
      <c r="S89" s="12" t="n">
        <f>V89/16</f>
        <v>0</v>
      </c>
      <c r="T89" s="10" t="n">
        <f>COUNTIF(C89,TRUE)</f>
        <v>0</v>
      </c>
      <c r="U89" s="10" t="n">
        <f>COUNTIF(D89:R89,TRUE)</f>
        <v>0</v>
      </c>
      <c r="V89" s="10" t="n">
        <f>T89+U89</f>
        <v>0</v>
      </c>
    </row>
    <row r="90" ht="21" customHeight="1" outlineLevel="1">
      <c r="A90" s="10" t="inlineStr">
        <is>
          <t xml:space="preserve">#61</t>
        </is>
      </c>
      <c r="B90" s="9" t="inlineStr">
        <is>
          <t xml:space="preserve">Jack Aitken</t>
        </is>
      </c>
      <c r="C90" s="11" t="b">
        <v>0</v>
      </c>
      <c r="D90" s="11" t="b">
        <v>0</v>
      </c>
      <c r="E90" s="11" t="b">
        <v>0</v>
      </c>
      <c r="F90" s="11" t="b">
        <v>0</v>
      </c>
      <c r="G90" s="11" t="b">
        <v>0</v>
      </c>
      <c r="H90" s="11" t="b">
        <v>0</v>
      </c>
      <c r="I90" s="11" t="b">
        <v>0</v>
      </c>
      <c r="J90" s="11" t="b">
        <v>0</v>
      </c>
      <c r="K90" s="11" t="b">
        <v>0</v>
      </c>
      <c r="L90" s="11" t="b">
        <v>0</v>
      </c>
      <c r="M90" s="11" t="b">
        <v>0</v>
      </c>
      <c r="N90" s="11" t="b">
        <v>0</v>
      </c>
      <c r="O90" s="11" t="b">
        <v>0</v>
      </c>
      <c r="P90" s="11" t="b">
        <v>0</v>
      </c>
      <c r="Q90" s="11" t="b">
        <v>0</v>
      </c>
      <c r="R90" s="11" t="b">
        <v>0</v>
      </c>
      <c r="S90" s="12" t="n">
        <f>V90/16</f>
        <v>0</v>
      </c>
      <c r="T90" s="10" t="n">
        <f>COUNTIF(C90,TRUE)</f>
        <v>0</v>
      </c>
      <c r="U90" s="10" t="n">
        <f>COUNTIF(D90:R90,TRUE)</f>
        <v>0</v>
      </c>
      <c r="V90" s="10" t="n">
        <f>T90+U90</f>
        <v>0</v>
      </c>
    </row>
    <row r="91" ht="21" customHeight="1" outlineLevel="1">
      <c r="A91" s="10" t="inlineStr">
        <is>
          <t xml:space="preserve">#62</t>
        </is>
      </c>
      <c r="B91" s="9" t="inlineStr">
        <is>
          <t xml:space="preserve">Guilherme Samaia</t>
        </is>
      </c>
      <c r="C91" s="11" t="b">
        <v>0</v>
      </c>
      <c r="D91" s="11" t="b">
        <v>0</v>
      </c>
      <c r="E91" s="11" t="b">
        <v>0</v>
      </c>
      <c r="F91" s="11" t="b">
        <v>0</v>
      </c>
      <c r="G91" s="11" t="b">
        <v>0</v>
      </c>
      <c r="H91" s="11" t="b">
        <v>0</v>
      </c>
      <c r="I91" s="11" t="b">
        <v>0</v>
      </c>
      <c r="J91" s="11" t="b">
        <v>0</v>
      </c>
      <c r="K91" s="11" t="b">
        <v>0</v>
      </c>
      <c r="L91" s="11" t="b">
        <v>0</v>
      </c>
      <c r="M91" s="11" t="b">
        <v>0</v>
      </c>
      <c r="N91" s="11" t="b">
        <v>0</v>
      </c>
      <c r="O91" s="11" t="b">
        <v>0</v>
      </c>
      <c r="P91" s="11" t="b">
        <v>0</v>
      </c>
      <c r="Q91" s="11" t="b">
        <v>0</v>
      </c>
      <c r="R91" s="11" t="b">
        <v>0</v>
      </c>
      <c r="S91" s="12" t="n">
        <f>V91/16</f>
        <v>0</v>
      </c>
      <c r="T91" s="10" t="n">
        <f>COUNTIF(C91,TRUE)</f>
        <v>0</v>
      </c>
      <c r="U91" s="10" t="n">
        <f>COUNTIF(D91:R91,TRUE)</f>
        <v>0</v>
      </c>
      <c r="V91" s="10" t="n">
        <f>T91+U91</f>
        <v>0</v>
      </c>
    </row>
    <row r="92" ht="7" customHeight="1"/>
    <row r="93" ht="27" customHeight="1">
      <c r="A93" s="8" t="inlineStr">
        <is>
          <t xml:space="preserve">F2 CARS  ·  22 cartes</t>
        </is>
      </c>
      <c r="S93" s="12" t="n">
        <f>SUM(V94:V115)/352</f>
        <v>0</v>
      </c>
    </row>
    <row r="94" ht="21" customHeight="1" outlineLevel="1">
      <c r="A94" s="10" t="inlineStr">
        <is>
          <t xml:space="preserve">#63</t>
        </is>
      </c>
      <c r="B94" s="9" t="inlineStr">
        <is>
          <t xml:space="preserve">Sean Gelael</t>
        </is>
      </c>
      <c r="C94" s="11" t="b">
        <v>0</v>
      </c>
      <c r="D94" s="11" t="b">
        <v>0</v>
      </c>
      <c r="E94" s="11" t="b">
        <v>0</v>
      </c>
      <c r="F94" s="11" t="b">
        <v>0</v>
      </c>
      <c r="G94" s="11" t="b">
        <v>0</v>
      </c>
      <c r="H94" s="11" t="b">
        <v>0</v>
      </c>
      <c r="I94" s="11" t="b">
        <v>0</v>
      </c>
      <c r="J94" s="11" t="b">
        <v>0</v>
      </c>
      <c r="K94" s="11" t="b">
        <v>0</v>
      </c>
      <c r="L94" s="11" t="b">
        <v>0</v>
      </c>
      <c r="M94" s="11" t="b">
        <v>0</v>
      </c>
      <c r="N94" s="11" t="b">
        <v>0</v>
      </c>
      <c r="O94" s="11" t="b">
        <v>0</v>
      </c>
      <c r="P94" s="11" t="b">
        <v>0</v>
      </c>
      <c r="Q94" s="11" t="b">
        <v>0</v>
      </c>
      <c r="R94" s="11" t="b">
        <v>0</v>
      </c>
      <c r="S94" s="12" t="n">
        <f>V94/16</f>
        <v>0</v>
      </c>
      <c r="T94" s="10" t="n">
        <f>COUNTIF(C94,TRUE)</f>
        <v>0</v>
      </c>
      <c r="U94" s="10" t="n">
        <f>COUNTIF(D94:R94,TRUE)</f>
        <v>0</v>
      </c>
      <c r="V94" s="10" t="n">
        <f>T94+U94</f>
        <v>0</v>
      </c>
    </row>
    <row r="95" ht="21" customHeight="1" outlineLevel="1">
      <c r="A95" s="10" t="inlineStr">
        <is>
          <t xml:space="preserve">#64</t>
        </is>
      </c>
      <c r="B95" s="9" t="inlineStr">
        <is>
          <t xml:space="preserve">Dan Ticktum</t>
        </is>
      </c>
      <c r="C95" s="11" t="b">
        <v>0</v>
      </c>
      <c r="D95" s="11" t="b">
        <v>0</v>
      </c>
      <c r="E95" s="11" t="b">
        <v>0</v>
      </c>
      <c r="F95" s="11" t="b">
        <v>0</v>
      </c>
      <c r="G95" s="11" t="b">
        <v>0</v>
      </c>
      <c r="H95" s="11" t="b">
        <v>0</v>
      </c>
      <c r="I95" s="11" t="b">
        <v>0</v>
      </c>
      <c r="J95" s="11" t="b">
        <v>0</v>
      </c>
      <c r="K95" s="11" t="b">
        <v>0</v>
      </c>
      <c r="L95" s="11" t="b">
        <v>0</v>
      </c>
      <c r="M95" s="11" t="b">
        <v>0</v>
      </c>
      <c r="N95" s="11" t="b">
        <v>0</v>
      </c>
      <c r="O95" s="11" t="b">
        <v>0</v>
      </c>
      <c r="P95" s="11" t="b">
        <v>0</v>
      </c>
      <c r="Q95" s="11" t="b">
        <v>0</v>
      </c>
      <c r="R95" s="11" t="b">
        <v>0</v>
      </c>
      <c r="S95" s="12" t="n">
        <f>V95/16</f>
        <v>0</v>
      </c>
      <c r="T95" s="10" t="n">
        <f>COUNTIF(C95,TRUE)</f>
        <v>0</v>
      </c>
      <c r="U95" s="10" t="n">
        <f>COUNTIF(D95:R95,TRUE)</f>
        <v>0</v>
      </c>
      <c r="V95" s="10" t="n">
        <f>T95+U95</f>
        <v>0</v>
      </c>
    </row>
    <row r="96" ht="21" customHeight="1" outlineLevel="1">
      <c r="A96" s="10" t="inlineStr">
        <is>
          <t xml:space="preserve">#65</t>
        </is>
      </c>
      <c r="B96" s="9" t="inlineStr">
        <is>
          <t xml:space="preserve">Zhou Guanyu</t>
        </is>
      </c>
      <c r="C96" s="11" t="b">
        <v>0</v>
      </c>
      <c r="D96" s="11" t="b">
        <v>0</v>
      </c>
      <c r="E96" s="11" t="b">
        <v>0</v>
      </c>
      <c r="F96" s="11" t="b">
        <v>0</v>
      </c>
      <c r="G96" s="11" t="b">
        <v>0</v>
      </c>
      <c r="H96" s="11" t="b">
        <v>0</v>
      </c>
      <c r="I96" s="11" t="b">
        <v>0</v>
      </c>
      <c r="J96" s="11" t="b">
        <v>0</v>
      </c>
      <c r="K96" s="11" t="b">
        <v>0</v>
      </c>
      <c r="L96" s="11" t="b">
        <v>0</v>
      </c>
      <c r="M96" s="11" t="b">
        <v>0</v>
      </c>
      <c r="N96" s="11" t="b">
        <v>0</v>
      </c>
      <c r="O96" s="11" t="b">
        <v>0</v>
      </c>
      <c r="P96" s="11" t="b">
        <v>0</v>
      </c>
      <c r="Q96" s="11" t="b">
        <v>0</v>
      </c>
      <c r="R96" s="11" t="b">
        <v>0</v>
      </c>
      <c r="S96" s="12" t="n">
        <f>V96/16</f>
        <v>0</v>
      </c>
      <c r="T96" s="10" t="n">
        <f>COUNTIF(C96,TRUE)</f>
        <v>0</v>
      </c>
      <c r="U96" s="10" t="n">
        <f>COUNTIF(D96:R96,TRUE)</f>
        <v>0</v>
      </c>
      <c r="V96" s="10" t="n">
        <f>T96+U96</f>
        <v>0</v>
      </c>
    </row>
    <row r="97" ht="21" customHeight="1" outlineLevel="1">
      <c r="A97" s="10" t="inlineStr">
        <is>
          <t xml:space="preserve">#66</t>
        </is>
      </c>
      <c r="B97" s="9" t="inlineStr">
        <is>
          <t xml:space="preserve">Callum Ilott</t>
        </is>
      </c>
      <c r="C97" s="11" t="b">
        <v>0</v>
      </c>
      <c r="D97" s="11" t="b">
        <v>0</v>
      </c>
      <c r="E97" s="11" t="b">
        <v>0</v>
      </c>
      <c r="F97" s="11" t="b">
        <v>0</v>
      </c>
      <c r="G97" s="11" t="b">
        <v>0</v>
      </c>
      <c r="H97" s="11" t="b">
        <v>0</v>
      </c>
      <c r="I97" s="11" t="b">
        <v>0</v>
      </c>
      <c r="J97" s="11" t="b">
        <v>0</v>
      </c>
      <c r="K97" s="11" t="b">
        <v>0</v>
      </c>
      <c r="L97" s="11" t="b">
        <v>0</v>
      </c>
      <c r="M97" s="11" t="b">
        <v>0</v>
      </c>
      <c r="N97" s="11" t="b">
        <v>0</v>
      </c>
      <c r="O97" s="11" t="b">
        <v>0</v>
      </c>
      <c r="P97" s="11" t="b">
        <v>0</v>
      </c>
      <c r="Q97" s="11" t="b">
        <v>0</v>
      </c>
      <c r="R97" s="11" t="b">
        <v>0</v>
      </c>
      <c r="S97" s="12" t="n">
        <f>V97/16</f>
        <v>0</v>
      </c>
      <c r="T97" s="10" t="n">
        <f>COUNTIF(C97,TRUE)</f>
        <v>0</v>
      </c>
      <c r="U97" s="10" t="n">
        <f>COUNTIF(D97:R97,TRUE)</f>
        <v>0</v>
      </c>
      <c r="V97" s="10" t="n">
        <f>T97+U97</f>
        <v>0</v>
      </c>
    </row>
    <row r="98" ht="21" customHeight="1" outlineLevel="1">
      <c r="A98" s="10" t="inlineStr">
        <is>
          <t xml:space="preserve">#67</t>
        </is>
      </c>
      <c r="B98" s="9" t="inlineStr">
        <is>
          <t xml:space="preserve">Marcus Armstrong</t>
        </is>
      </c>
      <c r="C98" s="11" t="b">
        <v>0</v>
      </c>
      <c r="D98" s="11" t="b">
        <v>0</v>
      </c>
      <c r="E98" s="11" t="b">
        <v>0</v>
      </c>
      <c r="F98" s="11" t="b">
        <v>0</v>
      </c>
      <c r="G98" s="11" t="b">
        <v>0</v>
      </c>
      <c r="H98" s="11" t="b">
        <v>0</v>
      </c>
      <c r="I98" s="11" t="b">
        <v>0</v>
      </c>
      <c r="J98" s="11" t="b">
        <v>0</v>
      </c>
      <c r="K98" s="11" t="b">
        <v>0</v>
      </c>
      <c r="L98" s="11" t="b">
        <v>0</v>
      </c>
      <c r="M98" s="11" t="b">
        <v>0</v>
      </c>
      <c r="N98" s="11" t="b">
        <v>0</v>
      </c>
      <c r="O98" s="11" t="b">
        <v>0</v>
      </c>
      <c r="P98" s="11" t="b">
        <v>0</v>
      </c>
      <c r="Q98" s="11" t="b">
        <v>0</v>
      </c>
      <c r="R98" s="11" t="b">
        <v>0</v>
      </c>
      <c r="S98" s="12" t="n">
        <f>V98/16</f>
        <v>0</v>
      </c>
      <c r="T98" s="10" t="n">
        <f>COUNTIF(C98,TRUE)</f>
        <v>0</v>
      </c>
      <c r="U98" s="10" t="n">
        <f>COUNTIF(D98:R98,TRUE)</f>
        <v>0</v>
      </c>
      <c r="V98" s="10" t="n">
        <f>T98+U98</f>
        <v>0</v>
      </c>
    </row>
    <row r="99" ht="21" customHeight="1" outlineLevel="1">
      <c r="A99" s="10" t="inlineStr">
        <is>
          <t xml:space="preserve">#68</t>
        </is>
      </c>
      <c r="B99" s="9" t="inlineStr">
        <is>
          <t xml:space="preserve">Christian Lundgaard</t>
        </is>
      </c>
      <c r="C99" s="11" t="b">
        <v>0</v>
      </c>
      <c r="D99" s="11" t="b">
        <v>0</v>
      </c>
      <c r="E99" s="11" t="b">
        <v>0</v>
      </c>
      <c r="F99" s="11" t="b">
        <v>0</v>
      </c>
      <c r="G99" s="11" t="b">
        <v>0</v>
      </c>
      <c r="H99" s="11" t="b">
        <v>0</v>
      </c>
      <c r="I99" s="11" t="b">
        <v>0</v>
      </c>
      <c r="J99" s="11" t="b">
        <v>0</v>
      </c>
      <c r="K99" s="11" t="b">
        <v>0</v>
      </c>
      <c r="L99" s="11" t="b">
        <v>0</v>
      </c>
      <c r="M99" s="11" t="b">
        <v>0</v>
      </c>
      <c r="N99" s="11" t="b">
        <v>0</v>
      </c>
      <c r="O99" s="11" t="b">
        <v>0</v>
      </c>
      <c r="P99" s="11" t="b">
        <v>0</v>
      </c>
      <c r="Q99" s="11" t="b">
        <v>0</v>
      </c>
      <c r="R99" s="11" t="b">
        <v>0</v>
      </c>
      <c r="S99" s="12" t="n">
        <f>V99/16</f>
        <v>0</v>
      </c>
      <c r="T99" s="10" t="n">
        <f>COUNTIF(C99,TRUE)</f>
        <v>0</v>
      </c>
      <c r="U99" s="10" t="n">
        <f>COUNTIF(D99:R99,TRUE)</f>
        <v>0</v>
      </c>
      <c r="V99" s="10" t="n">
        <f>T99+U99</f>
        <v>0</v>
      </c>
    </row>
    <row r="100" ht="21" customHeight="1" outlineLevel="1">
      <c r="A100" s="10" t="inlineStr">
        <is>
          <t xml:space="preserve">#69</t>
        </is>
      </c>
      <c r="B100" s="9" t="inlineStr">
        <is>
          <t xml:space="preserve">Louis Delétraz</t>
        </is>
      </c>
      <c r="C100" s="11" t="b">
        <v>0</v>
      </c>
      <c r="D100" s="11" t="b">
        <v>0</v>
      </c>
      <c r="E100" s="11" t="b">
        <v>0</v>
      </c>
      <c r="F100" s="11" t="b">
        <v>0</v>
      </c>
      <c r="G100" s="11" t="b">
        <v>0</v>
      </c>
      <c r="H100" s="11" t="b">
        <v>0</v>
      </c>
      <c r="I100" s="11" t="b">
        <v>0</v>
      </c>
      <c r="J100" s="11" t="b">
        <v>0</v>
      </c>
      <c r="K100" s="11" t="b">
        <v>0</v>
      </c>
      <c r="L100" s="11" t="b">
        <v>0</v>
      </c>
      <c r="M100" s="11" t="b">
        <v>0</v>
      </c>
      <c r="N100" s="11" t="b">
        <v>0</v>
      </c>
      <c r="O100" s="11" t="b">
        <v>0</v>
      </c>
      <c r="P100" s="11" t="b">
        <v>0</v>
      </c>
      <c r="Q100" s="11" t="b">
        <v>0</v>
      </c>
      <c r="R100" s="11" t="b">
        <v>0</v>
      </c>
      <c r="S100" s="12" t="n">
        <f>V100/16</f>
        <v>0</v>
      </c>
      <c r="T100" s="10" t="n">
        <f>COUNTIF(C100,TRUE)</f>
        <v>0</v>
      </c>
      <c r="U100" s="10" t="n">
        <f>COUNTIF(D100:R100,TRUE)</f>
        <v>0</v>
      </c>
      <c r="V100" s="10" t="n">
        <f>T100+U100</f>
        <v>0</v>
      </c>
    </row>
    <row r="101" ht="21" customHeight="1" outlineLevel="1">
      <c r="A101" s="10" t="inlineStr">
        <is>
          <t xml:space="preserve">#70</t>
        </is>
      </c>
      <c r="B101" s="9" t="inlineStr">
        <is>
          <t xml:space="preserve">Pedro Piquet</t>
        </is>
      </c>
      <c r="C101" s="11" t="b">
        <v>0</v>
      </c>
      <c r="D101" s="11" t="b">
        <v>0</v>
      </c>
      <c r="E101" s="11" t="b">
        <v>0</v>
      </c>
      <c r="F101" s="11" t="b">
        <v>0</v>
      </c>
      <c r="G101" s="11" t="b">
        <v>0</v>
      </c>
      <c r="H101" s="11" t="b">
        <v>0</v>
      </c>
      <c r="I101" s="11" t="b">
        <v>0</v>
      </c>
      <c r="J101" s="11" t="b">
        <v>0</v>
      </c>
      <c r="K101" s="11" t="b">
        <v>0</v>
      </c>
      <c r="L101" s="11" t="b">
        <v>0</v>
      </c>
      <c r="M101" s="11" t="b">
        <v>0</v>
      </c>
      <c r="N101" s="11" t="b">
        <v>0</v>
      </c>
      <c r="O101" s="11" t="b">
        <v>0</v>
      </c>
      <c r="P101" s="11" t="b">
        <v>0</v>
      </c>
      <c r="Q101" s="11" t="b">
        <v>0</v>
      </c>
      <c r="R101" s="11" t="b">
        <v>0</v>
      </c>
      <c r="S101" s="12" t="n">
        <f>V101/16</f>
        <v>0</v>
      </c>
      <c r="T101" s="10" t="n">
        <f>COUNTIF(C101,TRUE)</f>
        <v>0</v>
      </c>
      <c r="U101" s="10" t="n">
        <f>COUNTIF(D101:R101,TRUE)</f>
        <v>0</v>
      </c>
      <c r="V101" s="10" t="n">
        <f>T101+U101</f>
        <v>0</v>
      </c>
    </row>
    <row r="102" ht="21" customHeight="1" outlineLevel="1">
      <c r="A102" s="10" t="inlineStr">
        <is>
          <t xml:space="preserve">#71</t>
        </is>
      </c>
      <c r="B102" s="9" t="inlineStr">
        <is>
          <t xml:space="preserve">Nobuharu Matsushita</t>
        </is>
      </c>
      <c r="C102" s="11" t="b">
        <v>0</v>
      </c>
      <c r="D102" s="11" t="b">
        <v>0</v>
      </c>
      <c r="E102" s="11" t="b">
        <v>0</v>
      </c>
      <c r="F102" s="11" t="b">
        <v>0</v>
      </c>
      <c r="G102" s="11" t="b">
        <v>0</v>
      </c>
      <c r="H102" s="11" t="b">
        <v>0</v>
      </c>
      <c r="I102" s="11" t="b">
        <v>0</v>
      </c>
      <c r="J102" s="11" t="b">
        <v>0</v>
      </c>
      <c r="K102" s="11" t="b">
        <v>0</v>
      </c>
      <c r="L102" s="11" t="b">
        <v>0</v>
      </c>
      <c r="M102" s="11" t="b">
        <v>0</v>
      </c>
      <c r="N102" s="11" t="b">
        <v>0</v>
      </c>
      <c r="O102" s="11" t="b">
        <v>0</v>
      </c>
      <c r="P102" s="11" t="b">
        <v>0</v>
      </c>
      <c r="Q102" s="11" t="b">
        <v>0</v>
      </c>
      <c r="R102" s="11" t="b">
        <v>0</v>
      </c>
      <c r="S102" s="12" t="n">
        <f>V102/16</f>
        <v>0</v>
      </c>
      <c r="T102" s="10" t="n">
        <f>COUNTIF(C102,TRUE)</f>
        <v>0</v>
      </c>
      <c r="U102" s="10" t="n">
        <f>COUNTIF(D102:R102,TRUE)</f>
        <v>0</v>
      </c>
      <c r="V102" s="10" t="n">
        <f>T102+U102</f>
        <v>0</v>
      </c>
    </row>
    <row r="103" ht="21" customHeight="1" outlineLevel="1">
      <c r="A103" s="10" t="inlineStr">
        <is>
          <t xml:space="preserve">#72</t>
        </is>
      </c>
      <c r="B103" s="9" t="inlineStr">
        <is>
          <t xml:space="preserve">Felipe Drugovich</t>
        </is>
      </c>
      <c r="C103" s="11" t="b">
        <v>0</v>
      </c>
      <c r="D103" s="11" t="b">
        <v>0</v>
      </c>
      <c r="E103" s="11" t="b">
        <v>0</v>
      </c>
      <c r="F103" s="11" t="b">
        <v>0</v>
      </c>
      <c r="G103" s="11" t="b">
        <v>0</v>
      </c>
      <c r="H103" s="11" t="b">
        <v>0</v>
      </c>
      <c r="I103" s="11" t="b">
        <v>0</v>
      </c>
      <c r="J103" s="11" t="b">
        <v>0</v>
      </c>
      <c r="K103" s="11" t="b">
        <v>0</v>
      </c>
      <c r="L103" s="11" t="b">
        <v>0</v>
      </c>
      <c r="M103" s="11" t="b">
        <v>0</v>
      </c>
      <c r="N103" s="11" t="b">
        <v>0</v>
      </c>
      <c r="O103" s="11" t="b">
        <v>0</v>
      </c>
      <c r="P103" s="11" t="b">
        <v>0</v>
      </c>
      <c r="Q103" s="11" t="b">
        <v>0</v>
      </c>
      <c r="R103" s="11" t="b">
        <v>0</v>
      </c>
      <c r="S103" s="12" t="n">
        <f>V103/16</f>
        <v>0</v>
      </c>
      <c r="T103" s="10" t="n">
        <f>COUNTIF(C103,TRUE)</f>
        <v>0</v>
      </c>
      <c r="U103" s="10" t="n">
        <f>COUNTIF(D103:R103,TRUE)</f>
        <v>0</v>
      </c>
      <c r="V103" s="10" t="n">
        <f>T103+U103</f>
        <v>0</v>
      </c>
    </row>
    <row r="104" ht="21" customHeight="1" outlineLevel="1">
      <c r="A104" s="10" t="inlineStr">
        <is>
          <t xml:space="preserve">#73</t>
        </is>
      </c>
      <c r="B104" s="9" t="inlineStr">
        <is>
          <t xml:space="preserve">Artem Markelov</t>
        </is>
      </c>
      <c r="C104" s="11" t="b">
        <v>0</v>
      </c>
      <c r="D104" s="11" t="b">
        <v>0</v>
      </c>
      <c r="E104" s="11" t="b">
        <v>0</v>
      </c>
      <c r="F104" s="11" t="b">
        <v>0</v>
      </c>
      <c r="G104" s="11" t="b">
        <v>0</v>
      </c>
      <c r="H104" s="11" t="b">
        <v>0</v>
      </c>
      <c r="I104" s="11" t="b">
        <v>0</v>
      </c>
      <c r="J104" s="11" t="b">
        <v>0</v>
      </c>
      <c r="K104" s="11" t="b">
        <v>0</v>
      </c>
      <c r="L104" s="11" t="b">
        <v>0</v>
      </c>
      <c r="M104" s="11" t="b">
        <v>0</v>
      </c>
      <c r="N104" s="11" t="b">
        <v>0</v>
      </c>
      <c r="O104" s="11" t="b">
        <v>0</v>
      </c>
      <c r="P104" s="11" t="b">
        <v>0</v>
      </c>
      <c r="Q104" s="11" t="b">
        <v>0</v>
      </c>
      <c r="R104" s="11" t="b">
        <v>0</v>
      </c>
      <c r="S104" s="12" t="n">
        <f>V104/16</f>
        <v>0</v>
      </c>
      <c r="T104" s="10" t="n">
        <f>COUNTIF(C104,TRUE)</f>
        <v>0</v>
      </c>
      <c r="U104" s="10" t="n">
        <f>COUNTIF(D104:R104,TRUE)</f>
        <v>0</v>
      </c>
      <c r="V104" s="10" t="n">
        <f>T104+U104</f>
        <v>0</v>
      </c>
    </row>
    <row r="105" ht="21" customHeight="1" outlineLevel="1">
      <c r="A105" s="10" t="inlineStr">
        <is>
          <t xml:space="preserve">#74</t>
        </is>
      </c>
      <c r="B105" s="9" t="inlineStr">
        <is>
          <t xml:space="preserve">Giuliano Alesi</t>
        </is>
      </c>
      <c r="C105" s="11" t="b">
        <v>0</v>
      </c>
      <c r="D105" s="11" t="b">
        <v>0</v>
      </c>
      <c r="E105" s="11" t="b">
        <v>0</v>
      </c>
      <c r="F105" s="11" t="b">
        <v>0</v>
      </c>
      <c r="G105" s="11" t="b">
        <v>0</v>
      </c>
      <c r="H105" s="11" t="b">
        <v>0</v>
      </c>
      <c r="I105" s="11" t="b">
        <v>0</v>
      </c>
      <c r="J105" s="11" t="b">
        <v>0</v>
      </c>
      <c r="K105" s="11" t="b">
        <v>0</v>
      </c>
      <c r="L105" s="11" t="b">
        <v>0</v>
      </c>
      <c r="M105" s="11" t="b">
        <v>0</v>
      </c>
      <c r="N105" s="11" t="b">
        <v>0</v>
      </c>
      <c r="O105" s="11" t="b">
        <v>0</v>
      </c>
      <c r="P105" s="11" t="b">
        <v>0</v>
      </c>
      <c r="Q105" s="11" t="b">
        <v>0</v>
      </c>
      <c r="R105" s="11" t="b">
        <v>0</v>
      </c>
      <c r="S105" s="12" t="n">
        <f>V105/16</f>
        <v>0</v>
      </c>
      <c r="T105" s="10" t="n">
        <f>COUNTIF(C105,TRUE)</f>
        <v>0</v>
      </c>
      <c r="U105" s="10" t="n">
        <f>COUNTIF(D105:R105,TRUE)</f>
        <v>0</v>
      </c>
      <c r="V105" s="10" t="n">
        <f>T105+U105</f>
        <v>0</v>
      </c>
    </row>
    <row r="106" ht="21" customHeight="1" outlineLevel="1">
      <c r="A106" s="10" t="inlineStr">
        <is>
          <t xml:space="preserve">#75</t>
        </is>
      </c>
      <c r="B106" s="9" t="inlineStr">
        <is>
          <t xml:space="preserve">Mick Schumacher</t>
        </is>
      </c>
      <c r="C106" s="11" t="b">
        <v>0</v>
      </c>
      <c r="D106" s="11" t="b">
        <v>0</v>
      </c>
      <c r="E106" s="11" t="b">
        <v>0</v>
      </c>
      <c r="F106" s="11" t="b">
        <v>0</v>
      </c>
      <c r="G106" s="11" t="b">
        <v>0</v>
      </c>
      <c r="H106" s="11" t="b">
        <v>0</v>
      </c>
      <c r="I106" s="11" t="b">
        <v>0</v>
      </c>
      <c r="J106" s="11" t="b">
        <v>0</v>
      </c>
      <c r="K106" s="11" t="b">
        <v>0</v>
      </c>
      <c r="L106" s="11" t="b">
        <v>0</v>
      </c>
      <c r="M106" s="11" t="b">
        <v>0</v>
      </c>
      <c r="N106" s="11" t="b">
        <v>0</v>
      </c>
      <c r="O106" s="11" t="b">
        <v>0</v>
      </c>
      <c r="P106" s="11" t="b">
        <v>0</v>
      </c>
      <c r="Q106" s="11" t="b">
        <v>0</v>
      </c>
      <c r="R106" s="11" t="b">
        <v>0</v>
      </c>
      <c r="S106" s="12" t="n">
        <f>V106/16</f>
        <v>0</v>
      </c>
      <c r="T106" s="10" t="n">
        <f>COUNTIF(C106,TRUE)</f>
        <v>0</v>
      </c>
      <c r="U106" s="10" t="n">
        <f>COUNTIF(D106:R106,TRUE)</f>
        <v>0</v>
      </c>
      <c r="V106" s="10" t="n">
        <f>T106+U106</f>
        <v>0</v>
      </c>
    </row>
    <row r="107" ht="21" customHeight="1" outlineLevel="1">
      <c r="A107" s="10" t="inlineStr">
        <is>
          <t xml:space="preserve">#76</t>
        </is>
      </c>
      <c r="B107" s="9" t="inlineStr">
        <is>
          <t xml:space="preserve">Robert Shwartzman</t>
        </is>
      </c>
      <c r="C107" s="11" t="b">
        <v>0</v>
      </c>
      <c r="D107" s="11" t="b">
        <v>0</v>
      </c>
      <c r="E107" s="11" t="b">
        <v>0</v>
      </c>
      <c r="F107" s="11" t="b">
        <v>0</v>
      </c>
      <c r="G107" s="11" t="b">
        <v>0</v>
      </c>
      <c r="H107" s="11" t="b">
        <v>0</v>
      </c>
      <c r="I107" s="11" t="b">
        <v>0</v>
      </c>
      <c r="J107" s="11" t="b">
        <v>0</v>
      </c>
      <c r="K107" s="11" t="b">
        <v>0</v>
      </c>
      <c r="L107" s="11" t="b">
        <v>0</v>
      </c>
      <c r="M107" s="11" t="b">
        <v>0</v>
      </c>
      <c r="N107" s="11" t="b">
        <v>0</v>
      </c>
      <c r="O107" s="11" t="b">
        <v>0</v>
      </c>
      <c r="P107" s="11" t="b">
        <v>0</v>
      </c>
      <c r="Q107" s="11" t="b">
        <v>0</v>
      </c>
      <c r="R107" s="11" t="b">
        <v>0</v>
      </c>
      <c r="S107" s="12" t="n">
        <f>V107/16</f>
        <v>0</v>
      </c>
      <c r="T107" s="10" t="n">
        <f>COUNTIF(C107,TRUE)</f>
        <v>0</v>
      </c>
      <c r="U107" s="10" t="n">
        <f>COUNTIF(D107:R107,TRUE)</f>
        <v>0</v>
      </c>
      <c r="V107" s="10" t="n">
        <f>T107+U107</f>
        <v>0</v>
      </c>
    </row>
    <row r="108" ht="21" customHeight="1" outlineLevel="1">
      <c r="A108" s="10" t="inlineStr">
        <is>
          <t xml:space="preserve">#77</t>
        </is>
      </c>
      <c r="B108" s="9" t="inlineStr">
        <is>
          <t xml:space="preserve">Roy Nissany</t>
        </is>
      </c>
      <c r="C108" s="11" t="b">
        <v>0</v>
      </c>
      <c r="D108" s="11" t="b">
        <v>0</v>
      </c>
      <c r="E108" s="11" t="b">
        <v>0</v>
      </c>
      <c r="F108" s="11" t="b">
        <v>0</v>
      </c>
      <c r="G108" s="11" t="b">
        <v>0</v>
      </c>
      <c r="H108" s="11" t="b">
        <v>0</v>
      </c>
      <c r="I108" s="11" t="b">
        <v>0</v>
      </c>
      <c r="J108" s="11" t="b">
        <v>0</v>
      </c>
      <c r="K108" s="11" t="b">
        <v>0</v>
      </c>
      <c r="L108" s="11" t="b">
        <v>0</v>
      </c>
      <c r="M108" s="11" t="b">
        <v>0</v>
      </c>
      <c r="N108" s="11" t="b">
        <v>0</v>
      </c>
      <c r="O108" s="11" t="b">
        <v>0</v>
      </c>
      <c r="P108" s="11" t="b">
        <v>0</v>
      </c>
      <c r="Q108" s="11" t="b">
        <v>0</v>
      </c>
      <c r="R108" s="11" t="b">
        <v>0</v>
      </c>
      <c r="S108" s="12" t="n">
        <f>V108/16</f>
        <v>0</v>
      </c>
      <c r="T108" s="10" t="n">
        <f>COUNTIF(C108,TRUE)</f>
        <v>0</v>
      </c>
      <c r="U108" s="10" t="n">
        <f>COUNTIF(D108:R108,TRUE)</f>
        <v>0</v>
      </c>
      <c r="V108" s="10" t="n">
        <f>T108+U108</f>
        <v>0</v>
      </c>
    </row>
    <row r="109" ht="21" customHeight="1" outlineLevel="1">
      <c r="A109" s="10" t="inlineStr">
        <is>
          <t xml:space="preserve">#78</t>
        </is>
      </c>
      <c r="B109" s="9" t="inlineStr">
        <is>
          <t xml:space="preserve">Marino Sato</t>
        </is>
      </c>
      <c r="C109" s="11" t="b">
        <v>0</v>
      </c>
      <c r="D109" s="11" t="b">
        <v>0</v>
      </c>
      <c r="E109" s="11" t="b">
        <v>0</v>
      </c>
      <c r="F109" s="11" t="b">
        <v>0</v>
      </c>
      <c r="G109" s="11" t="b">
        <v>0</v>
      </c>
      <c r="H109" s="11" t="b">
        <v>0</v>
      </c>
      <c r="I109" s="11" t="b">
        <v>0</v>
      </c>
      <c r="J109" s="11" t="b">
        <v>0</v>
      </c>
      <c r="K109" s="11" t="b">
        <v>0</v>
      </c>
      <c r="L109" s="11" t="b">
        <v>0</v>
      </c>
      <c r="M109" s="11" t="b">
        <v>0</v>
      </c>
      <c r="N109" s="11" t="b">
        <v>0</v>
      </c>
      <c r="O109" s="11" t="b">
        <v>0</v>
      </c>
      <c r="P109" s="11" t="b">
        <v>0</v>
      </c>
      <c r="Q109" s="11" t="b">
        <v>0</v>
      </c>
      <c r="R109" s="11" t="b">
        <v>0</v>
      </c>
      <c r="S109" s="12" t="n">
        <f>V109/16</f>
        <v>0</v>
      </c>
      <c r="T109" s="10" t="n">
        <f>COUNTIF(C109,TRUE)</f>
        <v>0</v>
      </c>
      <c r="U109" s="10" t="n">
        <f>COUNTIF(D109:R109,TRUE)</f>
        <v>0</v>
      </c>
      <c r="V109" s="10" t="n">
        <f>T109+U109</f>
        <v>0</v>
      </c>
    </row>
    <row r="110" ht="21" customHeight="1" outlineLevel="1">
      <c r="A110" s="10" t="inlineStr">
        <is>
          <t xml:space="preserve">#79</t>
        </is>
      </c>
      <c r="B110" s="9" t="inlineStr">
        <is>
          <t xml:space="preserve">Nikita Mazepin</t>
        </is>
      </c>
      <c r="C110" s="11" t="b">
        <v>0</v>
      </c>
      <c r="D110" s="11" t="b">
        <v>0</v>
      </c>
      <c r="E110" s="11" t="b">
        <v>0</v>
      </c>
      <c r="F110" s="11" t="b">
        <v>0</v>
      </c>
      <c r="G110" s="11" t="b">
        <v>0</v>
      </c>
      <c r="H110" s="11" t="b">
        <v>0</v>
      </c>
      <c r="I110" s="11" t="b">
        <v>0</v>
      </c>
      <c r="J110" s="11" t="b">
        <v>0</v>
      </c>
      <c r="K110" s="11" t="b">
        <v>0</v>
      </c>
      <c r="L110" s="11" t="b">
        <v>0</v>
      </c>
      <c r="M110" s="11" t="b">
        <v>0</v>
      </c>
      <c r="N110" s="11" t="b">
        <v>0</v>
      </c>
      <c r="O110" s="11" t="b">
        <v>0</v>
      </c>
      <c r="P110" s="11" t="b">
        <v>0</v>
      </c>
      <c r="Q110" s="11" t="b">
        <v>0</v>
      </c>
      <c r="R110" s="11" t="b">
        <v>0</v>
      </c>
      <c r="S110" s="12" t="n">
        <f>V110/16</f>
        <v>0</v>
      </c>
      <c r="T110" s="10" t="n">
        <f>COUNTIF(C110,TRUE)</f>
        <v>0</v>
      </c>
      <c r="U110" s="10" t="n">
        <f>COUNTIF(D110:R110,TRUE)</f>
        <v>0</v>
      </c>
      <c r="V110" s="10" t="n">
        <f>T110+U110</f>
        <v>0</v>
      </c>
    </row>
    <row r="111" ht="21" customHeight="1" outlineLevel="1">
      <c r="A111" s="10" t="inlineStr">
        <is>
          <t xml:space="preserve">#80</t>
        </is>
      </c>
      <c r="B111" s="9" t="inlineStr">
        <is>
          <t xml:space="preserve">Luca Ghiotto</t>
        </is>
      </c>
      <c r="C111" s="11" t="b">
        <v>0</v>
      </c>
      <c r="D111" s="11" t="b">
        <v>0</v>
      </c>
      <c r="E111" s="11" t="b">
        <v>0</v>
      </c>
      <c r="F111" s="11" t="b">
        <v>0</v>
      </c>
      <c r="G111" s="11" t="b">
        <v>0</v>
      </c>
      <c r="H111" s="11" t="b">
        <v>0</v>
      </c>
      <c r="I111" s="11" t="b">
        <v>0</v>
      </c>
      <c r="J111" s="11" t="b">
        <v>0</v>
      </c>
      <c r="K111" s="11" t="b">
        <v>0</v>
      </c>
      <c r="L111" s="11" t="b">
        <v>0</v>
      </c>
      <c r="M111" s="11" t="b">
        <v>0</v>
      </c>
      <c r="N111" s="11" t="b">
        <v>0</v>
      </c>
      <c r="O111" s="11" t="b">
        <v>0</v>
      </c>
      <c r="P111" s="11" t="b">
        <v>0</v>
      </c>
      <c r="Q111" s="11" t="b">
        <v>0</v>
      </c>
      <c r="R111" s="11" t="b">
        <v>0</v>
      </c>
      <c r="S111" s="12" t="n">
        <f>V111/16</f>
        <v>0</v>
      </c>
      <c r="T111" s="10" t="n">
        <f>COUNTIF(C111,TRUE)</f>
        <v>0</v>
      </c>
      <c r="U111" s="10" t="n">
        <f>COUNTIF(D111:R111,TRUE)</f>
        <v>0</v>
      </c>
      <c r="V111" s="10" t="n">
        <f>T111+U111</f>
        <v>0</v>
      </c>
    </row>
    <row r="112" ht="21" customHeight="1" outlineLevel="1">
      <c r="A112" s="10" t="inlineStr">
        <is>
          <t xml:space="preserve">#81</t>
        </is>
      </c>
      <c r="B112" s="9" t="inlineStr">
        <is>
          <t xml:space="preserve">Jehan Daruvala</t>
        </is>
      </c>
      <c r="C112" s="11" t="b">
        <v>0</v>
      </c>
      <c r="D112" s="11" t="b">
        <v>0</v>
      </c>
      <c r="E112" s="11" t="b">
        <v>0</v>
      </c>
      <c r="F112" s="11" t="b">
        <v>0</v>
      </c>
      <c r="G112" s="11" t="b">
        <v>0</v>
      </c>
      <c r="H112" s="11" t="b">
        <v>0</v>
      </c>
      <c r="I112" s="11" t="b">
        <v>0</v>
      </c>
      <c r="J112" s="11" t="b">
        <v>0</v>
      </c>
      <c r="K112" s="11" t="b">
        <v>0</v>
      </c>
      <c r="L112" s="11" t="b">
        <v>0</v>
      </c>
      <c r="M112" s="11" t="b">
        <v>0</v>
      </c>
      <c r="N112" s="11" t="b">
        <v>0</v>
      </c>
      <c r="O112" s="11" t="b">
        <v>0</v>
      </c>
      <c r="P112" s="11" t="b">
        <v>0</v>
      </c>
      <c r="Q112" s="11" t="b">
        <v>0</v>
      </c>
      <c r="R112" s="11" t="b">
        <v>0</v>
      </c>
      <c r="S112" s="12" t="n">
        <f>V112/16</f>
        <v>0</v>
      </c>
      <c r="T112" s="10" t="n">
        <f>COUNTIF(C112,TRUE)</f>
        <v>0</v>
      </c>
      <c r="U112" s="10" t="n">
        <f>COUNTIF(D112:R112,TRUE)</f>
        <v>0</v>
      </c>
      <c r="V112" s="10" t="n">
        <f>T112+U112</f>
        <v>0</v>
      </c>
    </row>
    <row r="113" ht="21" customHeight="1" outlineLevel="1">
      <c r="A113" s="10" t="inlineStr">
        <is>
          <t xml:space="preserve">#82</t>
        </is>
      </c>
      <c r="B113" s="9" t="inlineStr">
        <is>
          <t xml:space="preserve">Yuki Tsunoda</t>
        </is>
      </c>
      <c r="C113" s="11" t="b">
        <v>0</v>
      </c>
      <c r="D113" s="11" t="b">
        <v>0</v>
      </c>
      <c r="E113" s="11" t="b">
        <v>0</v>
      </c>
      <c r="F113" s="11" t="b">
        <v>0</v>
      </c>
      <c r="G113" s="11" t="b">
        <v>0</v>
      </c>
      <c r="H113" s="11" t="b">
        <v>0</v>
      </c>
      <c r="I113" s="11" t="b">
        <v>0</v>
      </c>
      <c r="J113" s="11" t="b">
        <v>0</v>
      </c>
      <c r="K113" s="11" t="b">
        <v>0</v>
      </c>
      <c r="L113" s="11" t="b">
        <v>0</v>
      </c>
      <c r="M113" s="11" t="b">
        <v>0</v>
      </c>
      <c r="N113" s="11" t="b">
        <v>0</v>
      </c>
      <c r="O113" s="11" t="b">
        <v>0</v>
      </c>
      <c r="P113" s="11" t="b">
        <v>0</v>
      </c>
      <c r="Q113" s="11" t="b">
        <v>0</v>
      </c>
      <c r="R113" s="11" t="b">
        <v>0</v>
      </c>
      <c r="S113" s="12" t="n">
        <f>V113/16</f>
        <v>0</v>
      </c>
      <c r="T113" s="10" t="n">
        <f>COUNTIF(C113,TRUE)</f>
        <v>0</v>
      </c>
      <c r="U113" s="10" t="n">
        <f>COUNTIF(D113:R113,TRUE)</f>
        <v>0</v>
      </c>
      <c r="V113" s="10" t="n">
        <f>T113+U113</f>
        <v>0</v>
      </c>
    </row>
    <row r="114" ht="21" customHeight="1" outlineLevel="1">
      <c r="A114" s="10" t="inlineStr">
        <is>
          <t xml:space="preserve">#83</t>
        </is>
      </c>
      <c r="B114" s="9" t="inlineStr">
        <is>
          <t xml:space="preserve">Jack Aitken</t>
        </is>
      </c>
      <c r="C114" s="11" t="b">
        <v>0</v>
      </c>
      <c r="D114" s="11" t="b">
        <v>0</v>
      </c>
      <c r="E114" s="11" t="b">
        <v>0</v>
      </c>
      <c r="F114" s="11" t="b">
        <v>0</v>
      </c>
      <c r="G114" s="11" t="b">
        <v>0</v>
      </c>
      <c r="H114" s="11" t="b">
        <v>0</v>
      </c>
      <c r="I114" s="11" t="b">
        <v>0</v>
      </c>
      <c r="J114" s="11" t="b">
        <v>0</v>
      </c>
      <c r="K114" s="11" t="b">
        <v>0</v>
      </c>
      <c r="L114" s="11" t="b">
        <v>0</v>
      </c>
      <c r="M114" s="11" t="b">
        <v>0</v>
      </c>
      <c r="N114" s="11" t="b">
        <v>0</v>
      </c>
      <c r="O114" s="11" t="b">
        <v>0</v>
      </c>
      <c r="P114" s="11" t="b">
        <v>0</v>
      </c>
      <c r="Q114" s="11" t="b">
        <v>0</v>
      </c>
      <c r="R114" s="11" t="b">
        <v>0</v>
      </c>
      <c r="S114" s="12" t="n">
        <f>V114/16</f>
        <v>0</v>
      </c>
      <c r="T114" s="10" t="n">
        <f>COUNTIF(C114,TRUE)</f>
        <v>0</v>
      </c>
      <c r="U114" s="10" t="n">
        <f>COUNTIF(D114:R114,TRUE)</f>
        <v>0</v>
      </c>
      <c r="V114" s="10" t="n">
        <f>T114+U114</f>
        <v>0</v>
      </c>
    </row>
    <row r="115" ht="21" customHeight="1" outlineLevel="1">
      <c r="A115" s="10" t="inlineStr">
        <is>
          <t xml:space="preserve">#84</t>
        </is>
      </c>
      <c r="B115" s="9" t="inlineStr">
        <is>
          <t xml:space="preserve">Guilherme Samaia</t>
        </is>
      </c>
      <c r="C115" s="11" t="b">
        <v>0</v>
      </c>
      <c r="D115" s="11" t="b">
        <v>0</v>
      </c>
      <c r="E115" s="11" t="b">
        <v>0</v>
      </c>
      <c r="F115" s="11" t="b">
        <v>0</v>
      </c>
      <c r="G115" s="11" t="b">
        <v>0</v>
      </c>
      <c r="H115" s="11" t="b">
        <v>0</v>
      </c>
      <c r="I115" s="11" t="b">
        <v>0</v>
      </c>
      <c r="J115" s="11" t="b">
        <v>0</v>
      </c>
      <c r="K115" s="11" t="b">
        <v>0</v>
      </c>
      <c r="L115" s="11" t="b">
        <v>0</v>
      </c>
      <c r="M115" s="11" t="b">
        <v>0</v>
      </c>
      <c r="N115" s="11" t="b">
        <v>0</v>
      </c>
      <c r="O115" s="11" t="b">
        <v>0</v>
      </c>
      <c r="P115" s="11" t="b">
        <v>0</v>
      </c>
      <c r="Q115" s="11" t="b">
        <v>0</v>
      </c>
      <c r="R115" s="11" t="b">
        <v>0</v>
      </c>
      <c r="S115" s="12" t="n">
        <f>V115/16</f>
        <v>0</v>
      </c>
      <c r="T115" s="10" t="n">
        <f>COUNTIF(C115,TRUE)</f>
        <v>0</v>
      </c>
      <c r="U115" s="10" t="n">
        <f>COUNTIF(D115:R115,TRUE)</f>
        <v>0</v>
      </c>
      <c r="V115" s="10" t="n">
        <f>T115+U115</f>
        <v>0</v>
      </c>
    </row>
    <row r="116" ht="7" customHeight="1"/>
    <row r="117" ht="27" customHeight="1">
      <c r="A117" s="8" t="inlineStr">
        <is>
          <t xml:space="preserve">F1 CREW  ·  16 cartes</t>
        </is>
      </c>
      <c r="S117" s="12" t="n">
        <f>SUM(V118:V133)/256</f>
        <v>0</v>
      </c>
    </row>
    <row r="118" ht="21" customHeight="1" outlineLevel="1">
      <c r="A118" s="10" t="inlineStr">
        <is>
          <t xml:space="preserve">#85</t>
        </is>
      </c>
      <c r="B118" s="9" t="inlineStr">
        <is>
          <t xml:space="preserve">Cyril Abiteboul</t>
        </is>
      </c>
      <c r="C118" s="11" t="b">
        <v>0</v>
      </c>
      <c r="D118" s="11" t="b">
        <v>0</v>
      </c>
      <c r="E118" s="11" t="b">
        <v>0</v>
      </c>
      <c r="F118" s="11" t="b">
        <v>0</v>
      </c>
      <c r="G118" s="11" t="b">
        <v>0</v>
      </c>
      <c r="H118" s="11" t="b">
        <v>0</v>
      </c>
      <c r="I118" s="11" t="b">
        <v>0</v>
      </c>
      <c r="J118" s="11" t="b">
        <v>0</v>
      </c>
      <c r="K118" s="11" t="b">
        <v>0</v>
      </c>
      <c r="L118" s="11" t="b">
        <v>0</v>
      </c>
      <c r="M118" s="11" t="b">
        <v>0</v>
      </c>
      <c r="N118" s="11" t="b">
        <v>0</v>
      </c>
      <c r="O118" s="11" t="b">
        <v>0</v>
      </c>
      <c r="P118" s="11" t="b">
        <v>0</v>
      </c>
      <c r="Q118" s="11" t="b">
        <v>0</v>
      </c>
      <c r="R118" s="11" t="b">
        <v>0</v>
      </c>
      <c r="S118" s="12" t="n">
        <f>V118/16</f>
        <v>0</v>
      </c>
      <c r="T118" s="10" t="n">
        <f>COUNTIF(C118,TRUE)</f>
        <v>0</v>
      </c>
      <c r="U118" s="10" t="n">
        <f>COUNTIF(D118:R118,TRUE)</f>
        <v>0</v>
      </c>
      <c r="V118" s="10" t="n">
        <f>T118+U118</f>
        <v>0</v>
      </c>
    </row>
    <row r="119" ht="21" customHeight="1" outlineLevel="1">
      <c r="A119" s="10" t="inlineStr">
        <is>
          <t xml:space="preserve">#86</t>
        </is>
      </c>
      <c r="B119" s="9" t="inlineStr">
        <is>
          <t xml:space="preserve">Mattia Binotto</t>
        </is>
      </c>
      <c r="C119" s="11" t="b">
        <v>0</v>
      </c>
      <c r="D119" s="11" t="b">
        <v>0</v>
      </c>
      <c r="E119" s="11" t="b">
        <v>0</v>
      </c>
      <c r="F119" s="11" t="b">
        <v>0</v>
      </c>
      <c r="G119" s="11" t="b">
        <v>0</v>
      </c>
      <c r="H119" s="11" t="b">
        <v>0</v>
      </c>
      <c r="I119" s="11" t="b">
        <v>0</v>
      </c>
      <c r="J119" s="11" t="b">
        <v>0</v>
      </c>
      <c r="K119" s="11" t="b">
        <v>0</v>
      </c>
      <c r="L119" s="11" t="b">
        <v>0</v>
      </c>
      <c r="M119" s="11" t="b">
        <v>0</v>
      </c>
      <c r="N119" s="11" t="b">
        <v>0</v>
      </c>
      <c r="O119" s="11" t="b">
        <v>0</v>
      </c>
      <c r="P119" s="11" t="b">
        <v>0</v>
      </c>
      <c r="Q119" s="11" t="b">
        <v>0</v>
      </c>
      <c r="R119" s="11" t="b">
        <v>0</v>
      </c>
      <c r="S119" s="12" t="n">
        <f>V119/16</f>
        <v>0</v>
      </c>
      <c r="T119" s="10" t="n">
        <f>COUNTIF(C119,TRUE)</f>
        <v>0</v>
      </c>
      <c r="U119" s="10" t="n">
        <f>COUNTIF(D119:R119,TRUE)</f>
        <v>0</v>
      </c>
      <c r="V119" s="10" t="n">
        <f>T119+U119</f>
        <v>0</v>
      </c>
    </row>
    <row r="120" ht="21" customHeight="1" outlineLevel="1">
      <c r="A120" s="10" t="inlineStr">
        <is>
          <t xml:space="preserve">#87</t>
        </is>
      </c>
      <c r="B120" s="9" t="inlineStr">
        <is>
          <t xml:space="preserve">Simon Roberts</t>
        </is>
      </c>
      <c r="C120" s="11" t="b">
        <v>0</v>
      </c>
      <c r="D120" s="11" t="b">
        <v>0</v>
      </c>
      <c r="E120" s="11" t="b">
        <v>0</v>
      </c>
      <c r="F120" s="11" t="b">
        <v>0</v>
      </c>
      <c r="G120" s="11" t="b">
        <v>0</v>
      </c>
      <c r="H120" s="11" t="b">
        <v>0</v>
      </c>
      <c r="I120" s="11" t="b">
        <v>0</v>
      </c>
      <c r="J120" s="11" t="b">
        <v>0</v>
      </c>
      <c r="K120" s="11" t="b">
        <v>0</v>
      </c>
      <c r="L120" s="11" t="b">
        <v>0</v>
      </c>
      <c r="M120" s="11" t="b">
        <v>0</v>
      </c>
      <c r="N120" s="11" t="b">
        <v>0</v>
      </c>
      <c r="O120" s="11" t="b">
        <v>0</v>
      </c>
      <c r="P120" s="11" t="b">
        <v>0</v>
      </c>
      <c r="Q120" s="11" t="b">
        <v>0</v>
      </c>
      <c r="R120" s="11" t="b">
        <v>0</v>
      </c>
      <c r="S120" s="12" t="n">
        <f>V120/16</f>
        <v>0</v>
      </c>
      <c r="T120" s="10" t="n">
        <f>COUNTIF(C120,TRUE)</f>
        <v>0</v>
      </c>
      <c r="U120" s="10" t="n">
        <f>COUNTIF(D120:R120,TRUE)</f>
        <v>0</v>
      </c>
      <c r="V120" s="10" t="n">
        <f>T120+U120</f>
        <v>0</v>
      </c>
    </row>
    <row r="121" ht="21" customHeight="1" outlineLevel="1">
      <c r="A121" s="10" t="inlineStr">
        <is>
          <t xml:space="preserve">#88</t>
        </is>
      </c>
      <c r="B121" s="9" t="inlineStr">
        <is>
          <t xml:space="preserve">Andreas Seidl</t>
        </is>
      </c>
      <c r="C121" s="11" t="b">
        <v>0</v>
      </c>
      <c r="D121" s="11" t="b">
        <v>0</v>
      </c>
      <c r="E121" s="11" t="b">
        <v>0</v>
      </c>
      <c r="F121" s="11" t="b">
        <v>0</v>
      </c>
      <c r="G121" s="11" t="b">
        <v>0</v>
      </c>
      <c r="H121" s="11" t="b">
        <v>0</v>
      </c>
      <c r="I121" s="11" t="b">
        <v>0</v>
      </c>
      <c r="J121" s="11" t="b">
        <v>0</v>
      </c>
      <c r="K121" s="11" t="b">
        <v>0</v>
      </c>
      <c r="L121" s="11" t="b">
        <v>0</v>
      </c>
      <c r="M121" s="11" t="b">
        <v>0</v>
      </c>
      <c r="N121" s="11" t="b">
        <v>0</v>
      </c>
      <c r="O121" s="11" t="b">
        <v>0</v>
      </c>
      <c r="P121" s="11" t="b">
        <v>0</v>
      </c>
      <c r="Q121" s="11" t="b">
        <v>0</v>
      </c>
      <c r="R121" s="11" t="b">
        <v>0</v>
      </c>
      <c r="S121" s="12" t="n">
        <f>V121/16</f>
        <v>0</v>
      </c>
      <c r="T121" s="10" t="n">
        <f>COUNTIF(C121,TRUE)</f>
        <v>0</v>
      </c>
      <c r="U121" s="10" t="n">
        <f>COUNTIF(D121:R121,TRUE)</f>
        <v>0</v>
      </c>
      <c r="V121" s="10" t="n">
        <f>T121+U121</f>
        <v>0</v>
      </c>
    </row>
    <row r="122" ht="21" customHeight="1" outlineLevel="1">
      <c r="A122" s="10" t="inlineStr">
        <is>
          <t xml:space="preserve">#89</t>
        </is>
      </c>
      <c r="B122" s="9" t="inlineStr">
        <is>
          <t xml:space="preserve">James Key</t>
        </is>
      </c>
      <c r="C122" s="11" t="b">
        <v>0</v>
      </c>
      <c r="D122" s="11" t="b">
        <v>0</v>
      </c>
      <c r="E122" s="11" t="b">
        <v>0</v>
      </c>
      <c r="F122" s="11" t="b">
        <v>0</v>
      </c>
      <c r="G122" s="11" t="b">
        <v>0</v>
      </c>
      <c r="H122" s="11" t="b">
        <v>0</v>
      </c>
      <c r="I122" s="11" t="b">
        <v>0</v>
      </c>
      <c r="J122" s="11" t="b">
        <v>0</v>
      </c>
      <c r="K122" s="11" t="b">
        <v>0</v>
      </c>
      <c r="L122" s="11" t="b">
        <v>0</v>
      </c>
      <c r="M122" s="11" t="b">
        <v>0</v>
      </c>
      <c r="N122" s="11" t="b">
        <v>0</v>
      </c>
      <c r="O122" s="11" t="b">
        <v>0</v>
      </c>
      <c r="P122" s="11" t="b">
        <v>0</v>
      </c>
      <c r="Q122" s="11" t="b">
        <v>0</v>
      </c>
      <c r="R122" s="11" t="b">
        <v>0</v>
      </c>
      <c r="S122" s="12" t="n">
        <f>V122/16</f>
        <v>0</v>
      </c>
      <c r="T122" s="10" t="n">
        <f>COUNTIF(C122,TRUE)</f>
        <v>0</v>
      </c>
      <c r="U122" s="10" t="n">
        <f>COUNTIF(D122:R122,TRUE)</f>
        <v>0</v>
      </c>
      <c r="V122" s="10" t="n">
        <f>T122+U122</f>
        <v>0</v>
      </c>
    </row>
    <row r="123" ht="21" customHeight="1" outlineLevel="1">
      <c r="A123" s="10" t="inlineStr">
        <is>
          <t xml:space="preserve">#90</t>
        </is>
      </c>
      <c r="B123" s="9" t="inlineStr">
        <is>
          <t xml:space="preserve">Christian Horner</t>
        </is>
      </c>
      <c r="C123" s="11" t="b">
        <v>0</v>
      </c>
      <c r="D123" s="11" t="b">
        <v>0</v>
      </c>
      <c r="E123" s="11" t="b">
        <v>0</v>
      </c>
      <c r="F123" s="11" t="b">
        <v>0</v>
      </c>
      <c r="G123" s="11" t="b">
        <v>0</v>
      </c>
      <c r="H123" s="11" t="b">
        <v>0</v>
      </c>
      <c r="I123" s="11" t="b">
        <v>0</v>
      </c>
      <c r="J123" s="11" t="b">
        <v>0</v>
      </c>
      <c r="K123" s="11" t="b">
        <v>0</v>
      </c>
      <c r="L123" s="11" t="b">
        <v>0</v>
      </c>
      <c r="M123" s="11" t="b">
        <v>0</v>
      </c>
      <c r="N123" s="11" t="b">
        <v>0</v>
      </c>
      <c r="O123" s="11" t="b">
        <v>0</v>
      </c>
      <c r="P123" s="11" t="b">
        <v>0</v>
      </c>
      <c r="Q123" s="11" t="b">
        <v>0</v>
      </c>
      <c r="R123" s="11" t="b">
        <v>0</v>
      </c>
      <c r="S123" s="12" t="n">
        <f>V123/16</f>
        <v>0</v>
      </c>
      <c r="T123" s="10" t="n">
        <f>COUNTIF(C123,TRUE)</f>
        <v>0</v>
      </c>
      <c r="U123" s="10" t="n">
        <f>COUNTIF(D123:R123,TRUE)</f>
        <v>0</v>
      </c>
      <c r="V123" s="10" t="n">
        <f>T123+U123</f>
        <v>0</v>
      </c>
    </row>
    <row r="124" ht="21" customHeight="1" outlineLevel="1">
      <c r="A124" s="10" t="inlineStr">
        <is>
          <t xml:space="preserve">#91</t>
        </is>
      </c>
      <c r="B124" s="9" t="inlineStr">
        <is>
          <t xml:space="preserve">Pierre Waché</t>
        </is>
      </c>
      <c r="C124" s="11" t="b">
        <v>0</v>
      </c>
      <c r="D124" s="11" t="b">
        <v>0</v>
      </c>
      <c r="E124" s="11" t="b">
        <v>0</v>
      </c>
      <c r="F124" s="11" t="b">
        <v>0</v>
      </c>
      <c r="G124" s="11" t="b">
        <v>0</v>
      </c>
      <c r="H124" s="11" t="b">
        <v>0</v>
      </c>
      <c r="I124" s="11" t="b">
        <v>0</v>
      </c>
      <c r="J124" s="11" t="b">
        <v>0</v>
      </c>
      <c r="K124" s="11" t="b">
        <v>0</v>
      </c>
      <c r="L124" s="11" t="b">
        <v>0</v>
      </c>
      <c r="M124" s="11" t="b">
        <v>0</v>
      </c>
      <c r="N124" s="11" t="b">
        <v>0</v>
      </c>
      <c r="O124" s="11" t="b">
        <v>0</v>
      </c>
      <c r="P124" s="11" t="b">
        <v>0</v>
      </c>
      <c r="Q124" s="11" t="b">
        <v>0</v>
      </c>
      <c r="R124" s="11" t="b">
        <v>0</v>
      </c>
      <c r="S124" s="12" t="n">
        <f>V124/16</f>
        <v>0</v>
      </c>
      <c r="T124" s="10" t="n">
        <f>COUNTIF(C124,TRUE)</f>
        <v>0</v>
      </c>
      <c r="U124" s="10" t="n">
        <f>COUNTIF(D124:R124,TRUE)</f>
        <v>0</v>
      </c>
      <c r="V124" s="10" t="n">
        <f>T124+U124</f>
        <v>0</v>
      </c>
    </row>
    <row r="125" ht="21" customHeight="1" outlineLevel="1">
      <c r="A125" s="10" t="inlineStr">
        <is>
          <t xml:space="preserve">#92</t>
        </is>
      </c>
      <c r="B125" s="9" t="inlineStr">
        <is>
          <t xml:space="preserve">Otmar Szafnauer</t>
        </is>
      </c>
      <c r="C125" s="11" t="b">
        <v>0</v>
      </c>
      <c r="D125" s="11" t="b">
        <v>0</v>
      </c>
      <c r="E125" s="11" t="b">
        <v>0</v>
      </c>
      <c r="F125" s="11" t="b">
        <v>0</v>
      </c>
      <c r="G125" s="11" t="b">
        <v>0</v>
      </c>
      <c r="H125" s="11" t="b">
        <v>0</v>
      </c>
      <c r="I125" s="11" t="b">
        <v>0</v>
      </c>
      <c r="J125" s="11" t="b">
        <v>0</v>
      </c>
      <c r="K125" s="11" t="b">
        <v>0</v>
      </c>
      <c r="L125" s="11" t="b">
        <v>0</v>
      </c>
      <c r="M125" s="11" t="b">
        <v>0</v>
      </c>
      <c r="N125" s="11" t="b">
        <v>0</v>
      </c>
      <c r="O125" s="11" t="b">
        <v>0</v>
      </c>
      <c r="P125" s="11" t="b">
        <v>0</v>
      </c>
      <c r="Q125" s="11" t="b">
        <v>0</v>
      </c>
      <c r="R125" s="11" t="b">
        <v>0</v>
      </c>
      <c r="S125" s="12" t="n">
        <f>V125/16</f>
        <v>0</v>
      </c>
      <c r="T125" s="10" t="n">
        <f>COUNTIF(C125,TRUE)</f>
        <v>0</v>
      </c>
      <c r="U125" s="10" t="n">
        <f>COUNTIF(D125:R125,TRUE)</f>
        <v>0</v>
      </c>
      <c r="V125" s="10" t="n">
        <f>T125+U125</f>
        <v>0</v>
      </c>
    </row>
    <row r="126" ht="21" customHeight="1" outlineLevel="1">
      <c r="A126" s="10" t="inlineStr">
        <is>
          <t xml:space="preserve">#93</t>
        </is>
      </c>
      <c r="B126" s="9" t="inlineStr">
        <is>
          <t xml:space="preserve">Guenther Steiner</t>
        </is>
      </c>
      <c r="C126" s="11" t="b">
        <v>0</v>
      </c>
      <c r="D126" s="11" t="b">
        <v>0</v>
      </c>
      <c r="E126" s="11" t="b">
        <v>0</v>
      </c>
      <c r="F126" s="11" t="b">
        <v>0</v>
      </c>
      <c r="G126" s="11" t="b">
        <v>0</v>
      </c>
      <c r="H126" s="11" t="b">
        <v>0</v>
      </c>
      <c r="I126" s="11" t="b">
        <v>0</v>
      </c>
      <c r="J126" s="11" t="b">
        <v>0</v>
      </c>
      <c r="K126" s="11" t="b">
        <v>0</v>
      </c>
      <c r="L126" s="11" t="b">
        <v>0</v>
      </c>
      <c r="M126" s="11" t="b">
        <v>0</v>
      </c>
      <c r="N126" s="11" t="b">
        <v>0</v>
      </c>
      <c r="O126" s="11" t="b">
        <v>0</v>
      </c>
      <c r="P126" s="11" t="b">
        <v>0</v>
      </c>
      <c r="Q126" s="11" t="b">
        <v>0</v>
      </c>
      <c r="R126" s="11" t="b">
        <v>0</v>
      </c>
      <c r="S126" s="12" t="n">
        <f>V126/16</f>
        <v>0</v>
      </c>
      <c r="T126" s="10" t="n">
        <f>COUNTIF(C126,TRUE)</f>
        <v>0</v>
      </c>
      <c r="U126" s="10" t="n">
        <f>COUNTIF(D126:R126,TRUE)</f>
        <v>0</v>
      </c>
      <c r="V126" s="10" t="n">
        <f>T126+U126</f>
        <v>0</v>
      </c>
    </row>
    <row r="127" ht="21" customHeight="1" outlineLevel="1">
      <c r="A127" s="10" t="inlineStr">
        <is>
          <t xml:space="preserve">#94</t>
        </is>
      </c>
      <c r="B127" s="9" t="inlineStr">
        <is>
          <t xml:space="preserve">Franz Tost</t>
        </is>
      </c>
      <c r="C127" s="11" t="b">
        <v>0</v>
      </c>
      <c r="D127" s="11" t="b">
        <v>0</v>
      </c>
      <c r="E127" s="11" t="b">
        <v>0</v>
      </c>
      <c r="F127" s="11" t="b">
        <v>0</v>
      </c>
      <c r="G127" s="11" t="b">
        <v>0</v>
      </c>
      <c r="H127" s="11" t="b">
        <v>0</v>
      </c>
      <c r="I127" s="11" t="b">
        <v>0</v>
      </c>
      <c r="J127" s="11" t="b">
        <v>0</v>
      </c>
      <c r="K127" s="11" t="b">
        <v>0</v>
      </c>
      <c r="L127" s="11" t="b">
        <v>0</v>
      </c>
      <c r="M127" s="11" t="b">
        <v>0</v>
      </c>
      <c r="N127" s="11" t="b">
        <v>0</v>
      </c>
      <c r="O127" s="11" t="b">
        <v>0</v>
      </c>
      <c r="P127" s="11" t="b">
        <v>0</v>
      </c>
      <c r="Q127" s="11" t="b">
        <v>0</v>
      </c>
      <c r="R127" s="11" t="b">
        <v>0</v>
      </c>
      <c r="S127" s="12" t="n">
        <f>V127/16</f>
        <v>0</v>
      </c>
      <c r="T127" s="10" t="n">
        <f>COUNTIF(C127,TRUE)</f>
        <v>0</v>
      </c>
      <c r="U127" s="10" t="n">
        <f>COUNTIF(D127:R127,TRUE)</f>
        <v>0</v>
      </c>
      <c r="V127" s="10" t="n">
        <f>T127+U127</f>
        <v>0</v>
      </c>
    </row>
    <row r="128" ht="21" customHeight="1" outlineLevel="1">
      <c r="A128" s="10" t="inlineStr">
        <is>
          <t xml:space="preserve">#95</t>
        </is>
      </c>
      <c r="B128" s="9" t="inlineStr">
        <is>
          <t xml:space="preserve">Frédéric Vasseur</t>
        </is>
      </c>
      <c r="C128" s="11" t="b">
        <v>0</v>
      </c>
      <c r="D128" s="11" t="b">
        <v>0</v>
      </c>
      <c r="E128" s="11" t="b">
        <v>0</v>
      </c>
      <c r="F128" s="11" t="b">
        <v>0</v>
      </c>
      <c r="G128" s="11" t="b">
        <v>0</v>
      </c>
      <c r="H128" s="11" t="b">
        <v>0</v>
      </c>
      <c r="I128" s="11" t="b">
        <v>0</v>
      </c>
      <c r="J128" s="11" t="b">
        <v>0</v>
      </c>
      <c r="K128" s="11" t="b">
        <v>0</v>
      </c>
      <c r="L128" s="11" t="b">
        <v>0</v>
      </c>
      <c r="M128" s="11" t="b">
        <v>0</v>
      </c>
      <c r="N128" s="11" t="b">
        <v>0</v>
      </c>
      <c r="O128" s="11" t="b">
        <v>0</v>
      </c>
      <c r="P128" s="11" t="b">
        <v>0</v>
      </c>
      <c r="Q128" s="11" t="b">
        <v>0</v>
      </c>
      <c r="R128" s="11" t="b">
        <v>0</v>
      </c>
      <c r="S128" s="12" t="n">
        <f>V128/16</f>
        <v>0</v>
      </c>
      <c r="T128" s="10" t="n">
        <f>COUNTIF(C128,TRUE)</f>
        <v>0</v>
      </c>
      <c r="U128" s="10" t="n">
        <f>COUNTIF(D128:R128,TRUE)</f>
        <v>0</v>
      </c>
      <c r="V128" s="10" t="n">
        <f>T128+U128</f>
        <v>0</v>
      </c>
    </row>
    <row r="129" ht="21" customHeight="1" outlineLevel="1">
      <c r="A129" s="10" t="inlineStr">
        <is>
          <t xml:space="preserve">#96</t>
        </is>
      </c>
      <c r="B129" s="9" t="inlineStr">
        <is>
          <t xml:space="preserve">Jan Monchaux</t>
        </is>
      </c>
      <c r="C129" s="11" t="b">
        <v>0</v>
      </c>
      <c r="D129" s="11" t="b">
        <v>0</v>
      </c>
      <c r="E129" s="11" t="b">
        <v>0</v>
      </c>
      <c r="F129" s="11" t="b">
        <v>0</v>
      </c>
      <c r="G129" s="11" t="b">
        <v>0</v>
      </c>
      <c r="H129" s="11" t="b">
        <v>0</v>
      </c>
      <c r="I129" s="11" t="b">
        <v>0</v>
      </c>
      <c r="J129" s="11" t="b">
        <v>0</v>
      </c>
      <c r="K129" s="11" t="b">
        <v>0</v>
      </c>
      <c r="L129" s="11" t="b">
        <v>0</v>
      </c>
      <c r="M129" s="11" t="b">
        <v>0</v>
      </c>
      <c r="N129" s="11" t="b">
        <v>0</v>
      </c>
      <c r="O129" s="11" t="b">
        <v>0</v>
      </c>
      <c r="P129" s="11" t="b">
        <v>0</v>
      </c>
      <c r="Q129" s="11" t="b">
        <v>0</v>
      </c>
      <c r="R129" s="11" t="b">
        <v>0</v>
      </c>
      <c r="S129" s="12" t="n">
        <f>V129/16</f>
        <v>0</v>
      </c>
      <c r="T129" s="10" t="n">
        <f>COUNTIF(C129,TRUE)</f>
        <v>0</v>
      </c>
      <c r="U129" s="10" t="n">
        <f>COUNTIF(D129:R129,TRUE)</f>
        <v>0</v>
      </c>
      <c r="V129" s="10" t="n">
        <f>T129+U129</f>
        <v>0</v>
      </c>
    </row>
    <row r="130" ht="21" customHeight="1" outlineLevel="1">
      <c r="A130" s="10" t="inlineStr">
        <is>
          <t xml:space="preserve">#97</t>
        </is>
      </c>
      <c r="B130" s="9" t="inlineStr">
        <is>
          <t xml:space="preserve">Claire Williams</t>
        </is>
      </c>
      <c r="C130" s="11" t="b">
        <v>0</v>
      </c>
      <c r="D130" s="11" t="b">
        <v>0</v>
      </c>
      <c r="E130" s="11" t="b">
        <v>0</v>
      </c>
      <c r="F130" s="11" t="b">
        <v>0</v>
      </c>
      <c r="G130" s="11" t="b">
        <v>0</v>
      </c>
      <c r="H130" s="11" t="b">
        <v>0</v>
      </c>
      <c r="I130" s="11" t="b">
        <v>0</v>
      </c>
      <c r="J130" s="11" t="b">
        <v>0</v>
      </c>
      <c r="K130" s="11" t="b">
        <v>0</v>
      </c>
      <c r="L130" s="11" t="b">
        <v>0</v>
      </c>
      <c r="M130" s="11" t="b">
        <v>0</v>
      </c>
      <c r="N130" s="11" t="b">
        <v>0</v>
      </c>
      <c r="O130" s="11" t="b">
        <v>0</v>
      </c>
      <c r="P130" s="11" t="b">
        <v>0</v>
      </c>
      <c r="Q130" s="11" t="b">
        <v>0</v>
      </c>
      <c r="R130" s="11" t="b">
        <v>0</v>
      </c>
      <c r="S130" s="12" t="n">
        <f>V130/16</f>
        <v>0</v>
      </c>
      <c r="T130" s="10" t="n">
        <f>COUNTIF(C130,TRUE)</f>
        <v>0</v>
      </c>
      <c r="U130" s="10" t="n">
        <f>COUNTIF(D130:R130,TRUE)</f>
        <v>0</v>
      </c>
      <c r="V130" s="10" t="n">
        <f>T130+U130</f>
        <v>0</v>
      </c>
    </row>
    <row r="131" ht="21" customHeight="1" outlineLevel="1">
      <c r="A131" s="10" t="inlineStr">
        <is>
          <t xml:space="preserve">#98</t>
        </is>
      </c>
      <c r="B131" s="9" t="inlineStr">
        <is>
          <t xml:space="preserve">Toto Wolff</t>
        </is>
      </c>
      <c r="C131" s="11" t="b">
        <v>0</v>
      </c>
      <c r="D131" s="11" t="b">
        <v>0</v>
      </c>
      <c r="E131" s="11" t="b">
        <v>0</v>
      </c>
      <c r="F131" s="11" t="b">
        <v>0</v>
      </c>
      <c r="G131" s="11" t="b">
        <v>0</v>
      </c>
      <c r="H131" s="11" t="b">
        <v>0</v>
      </c>
      <c r="I131" s="11" t="b">
        <v>0</v>
      </c>
      <c r="J131" s="11" t="b">
        <v>0</v>
      </c>
      <c r="K131" s="11" t="b">
        <v>0</v>
      </c>
      <c r="L131" s="11" t="b">
        <v>0</v>
      </c>
      <c r="M131" s="11" t="b">
        <v>0</v>
      </c>
      <c r="N131" s="11" t="b">
        <v>0</v>
      </c>
      <c r="O131" s="11" t="b">
        <v>0</v>
      </c>
      <c r="P131" s="11" t="b">
        <v>0</v>
      </c>
      <c r="Q131" s="11" t="b">
        <v>0</v>
      </c>
      <c r="R131" s="11" t="b">
        <v>0</v>
      </c>
      <c r="S131" s="12" t="n">
        <f>V131/16</f>
        <v>0</v>
      </c>
      <c r="T131" s="10" t="n">
        <f>COUNTIF(C131,TRUE)</f>
        <v>0</v>
      </c>
      <c r="U131" s="10" t="n">
        <f>COUNTIF(D131:R131,TRUE)</f>
        <v>0</v>
      </c>
      <c r="V131" s="10" t="n">
        <f>T131+U131</f>
        <v>0</v>
      </c>
    </row>
    <row r="132" ht="21" customHeight="1" outlineLevel="1">
      <c r="A132" s="10" t="inlineStr">
        <is>
          <t xml:space="preserve">#99</t>
        </is>
      </c>
      <c r="B132" s="9" t="inlineStr">
        <is>
          <t xml:space="preserve">James Allison</t>
        </is>
      </c>
      <c r="C132" s="11" t="b">
        <v>0</v>
      </c>
      <c r="D132" s="11" t="b">
        <v>0</v>
      </c>
      <c r="E132" s="11" t="b">
        <v>0</v>
      </c>
      <c r="F132" s="11" t="b">
        <v>0</v>
      </c>
      <c r="G132" s="11" t="b">
        <v>0</v>
      </c>
      <c r="H132" s="11" t="b">
        <v>0</v>
      </c>
      <c r="I132" s="11" t="b">
        <v>0</v>
      </c>
      <c r="J132" s="11" t="b">
        <v>0</v>
      </c>
      <c r="K132" s="11" t="b">
        <v>0</v>
      </c>
      <c r="L132" s="11" t="b">
        <v>0</v>
      </c>
      <c r="M132" s="11" t="b">
        <v>0</v>
      </c>
      <c r="N132" s="11" t="b">
        <v>0</v>
      </c>
      <c r="O132" s="11" t="b">
        <v>0</v>
      </c>
      <c r="P132" s="11" t="b">
        <v>0</v>
      </c>
      <c r="Q132" s="11" t="b">
        <v>0</v>
      </c>
      <c r="R132" s="11" t="b">
        <v>0</v>
      </c>
      <c r="S132" s="12" t="n">
        <f>V132/16</f>
        <v>0</v>
      </c>
      <c r="T132" s="10" t="n">
        <f>COUNTIF(C132,TRUE)</f>
        <v>0</v>
      </c>
      <c r="U132" s="10" t="n">
        <f>COUNTIF(D132:R132,TRUE)</f>
        <v>0</v>
      </c>
      <c r="V132" s="10" t="n">
        <f>T132+U132</f>
        <v>0</v>
      </c>
    </row>
    <row r="133" ht="21" customHeight="1" outlineLevel="1">
      <c r="A133" s="10" t="inlineStr">
        <is>
          <t xml:space="preserve">#100</t>
        </is>
      </c>
      <c r="B133" s="9" t="inlineStr">
        <is>
          <t xml:space="preserve">Mercedes-AMG Petronas</t>
        </is>
      </c>
      <c r="C133" s="11" t="b">
        <v>0</v>
      </c>
      <c r="D133" s="11" t="b">
        <v>0</v>
      </c>
      <c r="E133" s="11" t="b">
        <v>0</v>
      </c>
      <c r="F133" s="11" t="b">
        <v>0</v>
      </c>
      <c r="G133" s="11" t="b">
        <v>0</v>
      </c>
      <c r="H133" s="11" t="b">
        <v>0</v>
      </c>
      <c r="I133" s="11" t="b">
        <v>0</v>
      </c>
      <c r="J133" s="11" t="b">
        <v>0</v>
      </c>
      <c r="K133" s="11" t="b">
        <v>0</v>
      </c>
      <c r="L133" s="11" t="b">
        <v>0</v>
      </c>
      <c r="M133" s="11" t="b">
        <v>0</v>
      </c>
      <c r="N133" s="11" t="b">
        <v>0</v>
      </c>
      <c r="O133" s="11" t="b">
        <v>0</v>
      </c>
      <c r="P133" s="11" t="b">
        <v>0</v>
      </c>
      <c r="Q133" s="11" t="b">
        <v>0</v>
      </c>
      <c r="R133" s="11" t="b">
        <v>0</v>
      </c>
      <c r="S133" s="12" t="n">
        <f>V133/16</f>
        <v>0</v>
      </c>
      <c r="T133" s="10" t="n">
        <f>COUNTIF(C133,TRUE)</f>
        <v>0</v>
      </c>
      <c r="U133" s="10" t="n">
        <f>COUNTIF(D133:R133,TRUE)</f>
        <v>0</v>
      </c>
      <c r="V133" s="10" t="n">
        <f>T133+U133</f>
        <v>0</v>
      </c>
    </row>
    <row r="134" ht="7" customHeight="1"/>
    <row r="135" ht="27" customHeight="1">
      <c r="A135" s="8" t="inlineStr">
        <is>
          <t xml:space="preserve">F2 CREW  ·  11 cartes</t>
        </is>
      </c>
      <c r="S135" s="12" t="n">
        <f>SUM(V136:V146)/176</f>
        <v>0</v>
      </c>
    </row>
    <row r="136" ht="21" customHeight="1" outlineLevel="1">
      <c r="A136" s="10" t="inlineStr">
        <is>
          <t xml:space="preserve">#101</t>
        </is>
      </c>
      <c r="B136" s="9" t="inlineStr">
        <is>
          <t xml:space="preserve">Dams</t>
        </is>
      </c>
      <c r="C136" s="11" t="b">
        <v>0</v>
      </c>
      <c r="D136" s="11" t="b">
        <v>0</v>
      </c>
      <c r="E136" s="11" t="b">
        <v>0</v>
      </c>
      <c r="F136" s="11" t="b">
        <v>0</v>
      </c>
      <c r="G136" s="11" t="b">
        <v>0</v>
      </c>
      <c r="H136" s="11" t="b">
        <v>0</v>
      </c>
      <c r="I136" s="11" t="b">
        <v>0</v>
      </c>
      <c r="J136" s="11" t="b">
        <v>0</v>
      </c>
      <c r="K136" s="11" t="b">
        <v>0</v>
      </c>
      <c r="L136" s="11" t="b">
        <v>0</v>
      </c>
      <c r="M136" s="11" t="b">
        <v>0</v>
      </c>
      <c r="N136" s="11" t="b">
        <v>0</v>
      </c>
      <c r="O136" s="11" t="b">
        <v>0</v>
      </c>
      <c r="P136" s="11" t="b">
        <v>0</v>
      </c>
      <c r="Q136" s="11" t="b">
        <v>0</v>
      </c>
      <c r="R136" s="11" t="b">
        <v>0</v>
      </c>
      <c r="S136" s="12" t="n">
        <f>V136/16</f>
        <v>0</v>
      </c>
      <c r="T136" s="10" t="n">
        <f>COUNTIF(C136,TRUE)</f>
        <v>0</v>
      </c>
      <c r="U136" s="10" t="n">
        <f>COUNTIF(D136:R136,TRUE)</f>
        <v>0</v>
      </c>
      <c r="V136" s="10" t="n">
        <f>T136+U136</f>
        <v>0</v>
      </c>
    </row>
    <row r="137" ht="21" customHeight="1" outlineLevel="1">
      <c r="A137" s="10" t="inlineStr">
        <is>
          <t xml:space="preserve">#102</t>
        </is>
      </c>
      <c r="B137" s="9" t="inlineStr">
        <is>
          <t xml:space="preserve">Uni-Virtuosi Racing</t>
        </is>
      </c>
      <c r="C137" s="11" t="b">
        <v>0</v>
      </c>
      <c r="D137" s="11" t="b">
        <v>0</v>
      </c>
      <c r="E137" s="11" t="b">
        <v>0</v>
      </c>
      <c r="F137" s="11" t="b">
        <v>0</v>
      </c>
      <c r="G137" s="11" t="b">
        <v>0</v>
      </c>
      <c r="H137" s="11" t="b">
        <v>0</v>
      </c>
      <c r="I137" s="11" t="b">
        <v>0</v>
      </c>
      <c r="J137" s="11" t="b">
        <v>0</v>
      </c>
      <c r="K137" s="11" t="b">
        <v>0</v>
      </c>
      <c r="L137" s="11" t="b">
        <v>0</v>
      </c>
      <c r="M137" s="11" t="b">
        <v>0</v>
      </c>
      <c r="N137" s="11" t="b">
        <v>0</v>
      </c>
      <c r="O137" s="11" t="b">
        <v>0</v>
      </c>
      <c r="P137" s="11" t="b">
        <v>0</v>
      </c>
      <c r="Q137" s="11" t="b">
        <v>0</v>
      </c>
      <c r="R137" s="11" t="b">
        <v>0</v>
      </c>
      <c r="S137" s="12" t="n">
        <f>V137/16</f>
        <v>0</v>
      </c>
      <c r="T137" s="10" t="n">
        <f>COUNTIF(C137,TRUE)</f>
        <v>0</v>
      </c>
      <c r="U137" s="10" t="n">
        <f>COUNTIF(D137:R137,TRUE)</f>
        <v>0</v>
      </c>
      <c r="V137" s="10" t="n">
        <f>T137+U137</f>
        <v>0</v>
      </c>
    </row>
    <row r="138" ht="21" customHeight="1" outlineLevel="1">
      <c r="A138" s="10" t="inlineStr">
        <is>
          <t xml:space="preserve">#103</t>
        </is>
      </c>
      <c r="B138" s="9" t="inlineStr">
        <is>
          <t xml:space="preserve">Art Grand Prix</t>
        </is>
      </c>
      <c r="C138" s="11" t="b">
        <v>0</v>
      </c>
      <c r="D138" s="11" t="b">
        <v>0</v>
      </c>
      <c r="E138" s="11" t="b">
        <v>0</v>
      </c>
      <c r="F138" s="11" t="b">
        <v>0</v>
      </c>
      <c r="G138" s="11" t="b">
        <v>0</v>
      </c>
      <c r="H138" s="11" t="b">
        <v>0</v>
      </c>
      <c r="I138" s="11" t="b">
        <v>0</v>
      </c>
      <c r="J138" s="11" t="b">
        <v>0</v>
      </c>
      <c r="K138" s="11" t="b">
        <v>0</v>
      </c>
      <c r="L138" s="11" t="b">
        <v>0</v>
      </c>
      <c r="M138" s="11" t="b">
        <v>0</v>
      </c>
      <c r="N138" s="11" t="b">
        <v>0</v>
      </c>
      <c r="O138" s="11" t="b">
        <v>0</v>
      </c>
      <c r="P138" s="11" t="b">
        <v>0</v>
      </c>
      <c r="Q138" s="11" t="b">
        <v>0</v>
      </c>
      <c r="R138" s="11" t="b">
        <v>0</v>
      </c>
      <c r="S138" s="12" t="n">
        <f>V138/16</f>
        <v>0</v>
      </c>
      <c r="T138" s="10" t="n">
        <f>COUNTIF(C138,TRUE)</f>
        <v>0</v>
      </c>
      <c r="U138" s="10" t="n">
        <f>COUNTIF(D138:R138,TRUE)</f>
        <v>0</v>
      </c>
      <c r="V138" s="10" t="n">
        <f>T138+U138</f>
        <v>0</v>
      </c>
    </row>
    <row r="139" ht="21" customHeight="1" outlineLevel="1">
      <c r="A139" s="10" t="inlineStr">
        <is>
          <t xml:space="preserve">#104</t>
        </is>
      </c>
      <c r="B139" s="9" t="inlineStr">
        <is>
          <t xml:space="preserve">Charouz Racing System</t>
        </is>
      </c>
      <c r="C139" s="11" t="b">
        <v>0</v>
      </c>
      <c r="D139" s="11" t="b">
        <v>0</v>
      </c>
      <c r="E139" s="11" t="b">
        <v>0</v>
      </c>
      <c r="F139" s="11" t="b">
        <v>0</v>
      </c>
      <c r="G139" s="11" t="b">
        <v>0</v>
      </c>
      <c r="H139" s="11" t="b">
        <v>0</v>
      </c>
      <c r="I139" s="11" t="b">
        <v>0</v>
      </c>
      <c r="J139" s="11" t="b">
        <v>0</v>
      </c>
      <c r="K139" s="11" t="b">
        <v>0</v>
      </c>
      <c r="L139" s="11" t="b">
        <v>0</v>
      </c>
      <c r="M139" s="11" t="b">
        <v>0</v>
      </c>
      <c r="N139" s="11" t="b">
        <v>0</v>
      </c>
      <c r="O139" s="11" t="b">
        <v>0</v>
      </c>
      <c r="P139" s="11" t="b">
        <v>0</v>
      </c>
      <c r="Q139" s="11" t="b">
        <v>0</v>
      </c>
      <c r="R139" s="11" t="b">
        <v>0</v>
      </c>
      <c r="S139" s="12" t="n">
        <f>V139/16</f>
        <v>0</v>
      </c>
      <c r="T139" s="10" t="n">
        <f>COUNTIF(C139,TRUE)</f>
        <v>0</v>
      </c>
      <c r="U139" s="10" t="n">
        <f>COUNTIF(D139:R139,TRUE)</f>
        <v>0</v>
      </c>
      <c r="V139" s="10" t="n">
        <f>T139+U139</f>
        <v>0</v>
      </c>
    </row>
    <row r="140" ht="21" customHeight="1" outlineLevel="1">
      <c r="A140" s="10" t="inlineStr">
        <is>
          <t xml:space="preserve">#105</t>
        </is>
      </c>
      <c r="B140" s="9" t="inlineStr">
        <is>
          <t xml:space="preserve">MP Motorsport</t>
        </is>
      </c>
      <c r="C140" s="11" t="b">
        <v>0</v>
      </c>
      <c r="D140" s="11" t="b">
        <v>0</v>
      </c>
      <c r="E140" s="11" t="b">
        <v>0</v>
      </c>
      <c r="F140" s="11" t="b">
        <v>0</v>
      </c>
      <c r="G140" s="11" t="b">
        <v>0</v>
      </c>
      <c r="H140" s="11" t="b">
        <v>0</v>
      </c>
      <c r="I140" s="11" t="b">
        <v>0</v>
      </c>
      <c r="J140" s="11" t="b">
        <v>0</v>
      </c>
      <c r="K140" s="11" t="b">
        <v>0</v>
      </c>
      <c r="L140" s="11" t="b">
        <v>0</v>
      </c>
      <c r="M140" s="11" t="b">
        <v>0</v>
      </c>
      <c r="N140" s="11" t="b">
        <v>0</v>
      </c>
      <c r="O140" s="11" t="b">
        <v>0</v>
      </c>
      <c r="P140" s="11" t="b">
        <v>0</v>
      </c>
      <c r="Q140" s="11" t="b">
        <v>0</v>
      </c>
      <c r="R140" s="11" t="b">
        <v>0</v>
      </c>
      <c r="S140" s="12" t="n">
        <f>V140/16</f>
        <v>0</v>
      </c>
      <c r="T140" s="10" t="n">
        <f>COUNTIF(C140,TRUE)</f>
        <v>0</v>
      </c>
      <c r="U140" s="10" t="n">
        <f>COUNTIF(D140:R140,TRUE)</f>
        <v>0</v>
      </c>
      <c r="V140" s="10" t="n">
        <f>T140+U140</f>
        <v>0</v>
      </c>
    </row>
    <row r="141" ht="21" customHeight="1" outlineLevel="1">
      <c r="A141" s="10" t="inlineStr">
        <is>
          <t xml:space="preserve">#106</t>
        </is>
      </c>
      <c r="B141" s="9" t="inlineStr">
        <is>
          <t xml:space="preserve">BWT HWA Racelab</t>
        </is>
      </c>
      <c r="C141" s="11" t="b">
        <v>0</v>
      </c>
      <c r="D141" s="11" t="b">
        <v>0</v>
      </c>
      <c r="E141" s="11" t="b">
        <v>0</v>
      </c>
      <c r="F141" s="11" t="b">
        <v>0</v>
      </c>
      <c r="G141" s="11" t="b">
        <v>0</v>
      </c>
      <c r="H141" s="11" t="b">
        <v>0</v>
      </c>
      <c r="I141" s="11" t="b">
        <v>0</v>
      </c>
      <c r="J141" s="11" t="b">
        <v>0</v>
      </c>
      <c r="K141" s="11" t="b">
        <v>0</v>
      </c>
      <c r="L141" s="11" t="b">
        <v>0</v>
      </c>
      <c r="M141" s="11" t="b">
        <v>0</v>
      </c>
      <c r="N141" s="11" t="b">
        <v>0</v>
      </c>
      <c r="O141" s="11" t="b">
        <v>0</v>
      </c>
      <c r="P141" s="11" t="b">
        <v>0</v>
      </c>
      <c r="Q141" s="11" t="b">
        <v>0</v>
      </c>
      <c r="R141" s="11" t="b">
        <v>0</v>
      </c>
      <c r="S141" s="12" t="n">
        <f>V141/16</f>
        <v>0</v>
      </c>
      <c r="T141" s="10" t="n">
        <f>COUNTIF(C141,TRUE)</f>
        <v>0</v>
      </c>
      <c r="U141" s="10" t="n">
        <f>COUNTIF(D141:R141,TRUE)</f>
        <v>0</v>
      </c>
      <c r="V141" s="10" t="n">
        <f>T141+U141</f>
        <v>0</v>
      </c>
    </row>
    <row r="142" ht="21" customHeight="1" outlineLevel="1">
      <c r="A142" s="10" t="inlineStr">
        <is>
          <t xml:space="preserve">#107</t>
        </is>
      </c>
      <c r="B142" s="9" t="inlineStr">
        <is>
          <t xml:space="preserve">Prema Racing</t>
        </is>
      </c>
      <c r="C142" s="11" t="b">
        <v>0</v>
      </c>
      <c r="D142" s="11" t="b">
        <v>0</v>
      </c>
      <c r="E142" s="11" t="b">
        <v>0</v>
      </c>
      <c r="F142" s="11" t="b">
        <v>0</v>
      </c>
      <c r="G142" s="11" t="b">
        <v>0</v>
      </c>
      <c r="H142" s="11" t="b">
        <v>0</v>
      </c>
      <c r="I142" s="11" t="b">
        <v>0</v>
      </c>
      <c r="J142" s="11" t="b">
        <v>0</v>
      </c>
      <c r="K142" s="11" t="b">
        <v>0</v>
      </c>
      <c r="L142" s="11" t="b">
        <v>0</v>
      </c>
      <c r="M142" s="11" t="b">
        <v>0</v>
      </c>
      <c r="N142" s="11" t="b">
        <v>0</v>
      </c>
      <c r="O142" s="11" t="b">
        <v>0</v>
      </c>
      <c r="P142" s="11" t="b">
        <v>0</v>
      </c>
      <c r="Q142" s="11" t="b">
        <v>0</v>
      </c>
      <c r="R142" s="11" t="b">
        <v>0</v>
      </c>
      <c r="S142" s="12" t="n">
        <f>V142/16</f>
        <v>0</v>
      </c>
      <c r="T142" s="10" t="n">
        <f>COUNTIF(C142,TRUE)</f>
        <v>0</v>
      </c>
      <c r="U142" s="10" t="n">
        <f>COUNTIF(D142:R142,TRUE)</f>
        <v>0</v>
      </c>
      <c r="V142" s="10" t="n">
        <f>T142+U142</f>
        <v>0</v>
      </c>
    </row>
    <row r="143" ht="21" customHeight="1" outlineLevel="1">
      <c r="A143" s="10" t="inlineStr">
        <is>
          <t xml:space="preserve">#108</t>
        </is>
      </c>
      <c r="B143" s="9" t="inlineStr">
        <is>
          <t xml:space="preserve">Trident</t>
        </is>
      </c>
      <c r="C143" s="11" t="b">
        <v>0</v>
      </c>
      <c r="D143" s="11" t="b">
        <v>0</v>
      </c>
      <c r="E143" s="11" t="b">
        <v>0</v>
      </c>
      <c r="F143" s="11" t="b">
        <v>0</v>
      </c>
      <c r="G143" s="11" t="b">
        <v>0</v>
      </c>
      <c r="H143" s="11" t="b">
        <v>0</v>
      </c>
      <c r="I143" s="11" t="b">
        <v>0</v>
      </c>
      <c r="J143" s="11" t="b">
        <v>0</v>
      </c>
      <c r="K143" s="11" t="b">
        <v>0</v>
      </c>
      <c r="L143" s="11" t="b">
        <v>0</v>
      </c>
      <c r="M143" s="11" t="b">
        <v>0</v>
      </c>
      <c r="N143" s="11" t="b">
        <v>0</v>
      </c>
      <c r="O143" s="11" t="b">
        <v>0</v>
      </c>
      <c r="P143" s="11" t="b">
        <v>0</v>
      </c>
      <c r="Q143" s="11" t="b">
        <v>0</v>
      </c>
      <c r="R143" s="11" t="b">
        <v>0</v>
      </c>
      <c r="S143" s="12" t="n">
        <f>V143/16</f>
        <v>0</v>
      </c>
      <c r="T143" s="10" t="n">
        <f>COUNTIF(C143,TRUE)</f>
        <v>0</v>
      </c>
      <c r="U143" s="10" t="n">
        <f>COUNTIF(D143:R143,TRUE)</f>
        <v>0</v>
      </c>
      <c r="V143" s="10" t="n">
        <f>T143+U143</f>
        <v>0</v>
      </c>
    </row>
    <row r="144" ht="21" customHeight="1" outlineLevel="1">
      <c r="A144" s="10" t="inlineStr">
        <is>
          <t xml:space="preserve">#109</t>
        </is>
      </c>
      <c r="B144" s="9" t="inlineStr">
        <is>
          <t xml:space="preserve">Hitech Grand Prix</t>
        </is>
      </c>
      <c r="C144" s="11" t="b">
        <v>0</v>
      </c>
      <c r="D144" s="11" t="b">
        <v>0</v>
      </c>
      <c r="E144" s="11" t="b">
        <v>0</v>
      </c>
      <c r="F144" s="11" t="b">
        <v>0</v>
      </c>
      <c r="G144" s="11" t="b">
        <v>0</v>
      </c>
      <c r="H144" s="11" t="b">
        <v>0</v>
      </c>
      <c r="I144" s="11" t="b">
        <v>0</v>
      </c>
      <c r="J144" s="11" t="b">
        <v>0</v>
      </c>
      <c r="K144" s="11" t="b">
        <v>0</v>
      </c>
      <c r="L144" s="11" t="b">
        <v>0</v>
      </c>
      <c r="M144" s="11" t="b">
        <v>0</v>
      </c>
      <c r="N144" s="11" t="b">
        <v>0</v>
      </c>
      <c r="O144" s="11" t="b">
        <v>0</v>
      </c>
      <c r="P144" s="11" t="b">
        <v>0</v>
      </c>
      <c r="Q144" s="11" t="b">
        <v>0</v>
      </c>
      <c r="R144" s="11" t="b">
        <v>0</v>
      </c>
      <c r="S144" s="12" t="n">
        <f>V144/16</f>
        <v>0</v>
      </c>
      <c r="T144" s="10" t="n">
        <f>COUNTIF(C144,TRUE)</f>
        <v>0</v>
      </c>
      <c r="U144" s="10" t="n">
        <f>COUNTIF(D144:R144,TRUE)</f>
        <v>0</v>
      </c>
      <c r="V144" s="10" t="n">
        <f>T144+U144</f>
        <v>0</v>
      </c>
    </row>
    <row r="145" ht="21" customHeight="1" outlineLevel="1">
      <c r="A145" s="10" t="inlineStr">
        <is>
          <t xml:space="preserve">#110</t>
        </is>
      </c>
      <c r="B145" s="9" t="inlineStr">
        <is>
          <t xml:space="preserve">Carlin</t>
        </is>
      </c>
      <c r="C145" s="11" t="b">
        <v>0</v>
      </c>
      <c r="D145" s="11" t="b">
        <v>0</v>
      </c>
      <c r="E145" s="11" t="b">
        <v>0</v>
      </c>
      <c r="F145" s="11" t="b">
        <v>0</v>
      </c>
      <c r="G145" s="11" t="b">
        <v>0</v>
      </c>
      <c r="H145" s="11" t="b">
        <v>0</v>
      </c>
      <c r="I145" s="11" t="b">
        <v>0</v>
      </c>
      <c r="J145" s="11" t="b">
        <v>0</v>
      </c>
      <c r="K145" s="11" t="b">
        <v>0</v>
      </c>
      <c r="L145" s="11" t="b">
        <v>0</v>
      </c>
      <c r="M145" s="11" t="b">
        <v>0</v>
      </c>
      <c r="N145" s="11" t="b">
        <v>0</v>
      </c>
      <c r="O145" s="11" t="b">
        <v>0</v>
      </c>
      <c r="P145" s="11" t="b">
        <v>0</v>
      </c>
      <c r="Q145" s="11" t="b">
        <v>0</v>
      </c>
      <c r="R145" s="11" t="b">
        <v>0</v>
      </c>
      <c r="S145" s="12" t="n">
        <f>V145/16</f>
        <v>0</v>
      </c>
      <c r="T145" s="10" t="n">
        <f>COUNTIF(C145,TRUE)</f>
        <v>0</v>
      </c>
      <c r="U145" s="10" t="n">
        <f>COUNTIF(D145:R145,TRUE)</f>
        <v>0</v>
      </c>
      <c r="V145" s="10" t="n">
        <f>T145+U145</f>
        <v>0</v>
      </c>
    </row>
    <row r="146" ht="21" customHeight="1" outlineLevel="1">
      <c r="A146" s="10" t="inlineStr">
        <is>
          <t xml:space="preserve">#111</t>
        </is>
      </c>
      <c r="B146" s="9" t="inlineStr">
        <is>
          <t xml:space="preserve">Campos Racing</t>
        </is>
      </c>
      <c r="C146" s="11" t="b">
        <v>0</v>
      </c>
      <c r="D146" s="11" t="b">
        <v>0</v>
      </c>
      <c r="E146" s="11" t="b">
        <v>0</v>
      </c>
      <c r="F146" s="11" t="b">
        <v>0</v>
      </c>
      <c r="G146" s="11" t="b">
        <v>0</v>
      </c>
      <c r="H146" s="11" t="b">
        <v>0</v>
      </c>
      <c r="I146" s="11" t="b">
        <v>0</v>
      </c>
      <c r="J146" s="11" t="b">
        <v>0</v>
      </c>
      <c r="K146" s="11" t="b">
        <v>0</v>
      </c>
      <c r="L146" s="11" t="b">
        <v>0</v>
      </c>
      <c r="M146" s="11" t="b">
        <v>0</v>
      </c>
      <c r="N146" s="11" t="b">
        <v>0</v>
      </c>
      <c r="O146" s="11" t="b">
        <v>0</v>
      </c>
      <c r="P146" s="11" t="b">
        <v>0</v>
      </c>
      <c r="Q146" s="11" t="b">
        <v>0</v>
      </c>
      <c r="R146" s="11" t="b">
        <v>0</v>
      </c>
      <c r="S146" s="12" t="n">
        <f>V146/16</f>
        <v>0</v>
      </c>
      <c r="T146" s="10" t="n">
        <f>COUNTIF(C146,TRUE)</f>
        <v>0</v>
      </c>
      <c r="U146" s="10" t="n">
        <f>COUNTIF(D146:R146,TRUE)</f>
        <v>0</v>
      </c>
      <c r="V146" s="10" t="n">
        <f>T146+U146</f>
        <v>0</v>
      </c>
    </row>
    <row r="147" ht="7" customHeight="1"/>
    <row r="148" ht="27" customHeight="1">
      <c r="A148" s="8" t="inlineStr">
        <is>
          <t xml:space="preserve">TEAM LOGOS  ·  21 cartes</t>
        </is>
      </c>
      <c r="S148" s="12" t="n">
        <f>SUM(V149:V169)/336</f>
        <v>0</v>
      </c>
    </row>
    <row r="149" ht="21" customHeight="1" outlineLevel="1">
      <c r="A149" s="10" t="inlineStr">
        <is>
          <t xml:space="preserve">#112</t>
        </is>
      </c>
      <c r="B149" s="9" t="inlineStr">
        <is>
          <t xml:space="preserve">Mercedes-AMG Petronas</t>
        </is>
      </c>
      <c r="C149" s="11" t="b">
        <v>0</v>
      </c>
      <c r="D149" s="11" t="b">
        <v>0</v>
      </c>
      <c r="E149" s="11" t="b">
        <v>0</v>
      </c>
      <c r="F149" s="11" t="b">
        <v>0</v>
      </c>
      <c r="G149" s="11" t="b">
        <v>0</v>
      </c>
      <c r="H149" s="11" t="b">
        <v>0</v>
      </c>
      <c r="I149" s="11" t="b">
        <v>0</v>
      </c>
      <c r="J149" s="11" t="b">
        <v>0</v>
      </c>
      <c r="K149" s="11" t="b">
        <v>0</v>
      </c>
      <c r="L149" s="11" t="b">
        <v>0</v>
      </c>
      <c r="M149" s="11" t="b">
        <v>0</v>
      </c>
      <c r="N149" s="11" t="b">
        <v>0</v>
      </c>
      <c r="O149" s="11" t="b">
        <v>0</v>
      </c>
      <c r="P149" s="11" t="b">
        <v>0</v>
      </c>
      <c r="Q149" s="11" t="b">
        <v>0</v>
      </c>
      <c r="R149" s="11" t="b">
        <v>0</v>
      </c>
      <c r="S149" s="12" t="n">
        <f>V149/16</f>
        <v>0</v>
      </c>
      <c r="T149" s="10" t="n">
        <f>COUNTIF(C149,TRUE)</f>
        <v>0</v>
      </c>
      <c r="U149" s="10" t="n">
        <f>COUNTIF(D149:R149,TRUE)</f>
        <v>0</v>
      </c>
      <c r="V149" s="10" t="n">
        <f>T149+U149</f>
        <v>0</v>
      </c>
    </row>
    <row r="150" ht="21" customHeight="1" outlineLevel="1">
      <c r="A150" s="10" t="inlineStr">
        <is>
          <t xml:space="preserve">#113</t>
        </is>
      </c>
      <c r="B150" s="9" t="inlineStr">
        <is>
          <t xml:space="preserve">Scuderia Ferrari</t>
        </is>
      </c>
      <c r="C150" s="11" t="b">
        <v>0</v>
      </c>
      <c r="D150" s="11" t="b">
        <v>0</v>
      </c>
      <c r="E150" s="11" t="b">
        <v>0</v>
      </c>
      <c r="F150" s="11" t="b">
        <v>0</v>
      </c>
      <c r="G150" s="11" t="b">
        <v>0</v>
      </c>
      <c r="H150" s="11" t="b">
        <v>0</v>
      </c>
      <c r="I150" s="11" t="b">
        <v>0</v>
      </c>
      <c r="J150" s="11" t="b">
        <v>0</v>
      </c>
      <c r="K150" s="11" t="b">
        <v>0</v>
      </c>
      <c r="L150" s="11" t="b">
        <v>0</v>
      </c>
      <c r="M150" s="11" t="b">
        <v>0</v>
      </c>
      <c r="N150" s="11" t="b">
        <v>0</v>
      </c>
      <c r="O150" s="11" t="b">
        <v>0</v>
      </c>
      <c r="P150" s="11" t="b">
        <v>0</v>
      </c>
      <c r="Q150" s="11" t="b">
        <v>0</v>
      </c>
      <c r="R150" s="11" t="b">
        <v>0</v>
      </c>
      <c r="S150" s="12" t="n">
        <f>V150/16</f>
        <v>0</v>
      </c>
      <c r="T150" s="10" t="n">
        <f>COUNTIF(C150,TRUE)</f>
        <v>0</v>
      </c>
      <c r="U150" s="10" t="n">
        <f>COUNTIF(D150:R150,TRUE)</f>
        <v>0</v>
      </c>
      <c r="V150" s="10" t="n">
        <f>T150+U150</f>
        <v>0</v>
      </c>
    </row>
    <row r="151" ht="21" customHeight="1" outlineLevel="1">
      <c r="A151" s="10" t="inlineStr">
        <is>
          <t xml:space="preserve">#114</t>
        </is>
      </c>
      <c r="B151" s="9" t="inlineStr">
        <is>
          <t xml:space="preserve">Aston Martin Red Bull Racing</t>
        </is>
      </c>
      <c r="C151" s="11" t="b">
        <v>0</v>
      </c>
      <c r="D151" s="11" t="b">
        <v>0</v>
      </c>
      <c r="E151" s="11" t="b">
        <v>0</v>
      </c>
      <c r="F151" s="11" t="b">
        <v>0</v>
      </c>
      <c r="G151" s="11" t="b">
        <v>0</v>
      </c>
      <c r="H151" s="11" t="b">
        <v>0</v>
      </c>
      <c r="I151" s="11" t="b">
        <v>0</v>
      </c>
      <c r="J151" s="11" t="b">
        <v>0</v>
      </c>
      <c r="K151" s="11" t="b">
        <v>0</v>
      </c>
      <c r="L151" s="11" t="b">
        <v>0</v>
      </c>
      <c r="M151" s="11" t="b">
        <v>0</v>
      </c>
      <c r="N151" s="11" t="b">
        <v>0</v>
      </c>
      <c r="O151" s="11" t="b">
        <v>0</v>
      </c>
      <c r="P151" s="11" t="b">
        <v>0</v>
      </c>
      <c r="Q151" s="11" t="b">
        <v>0</v>
      </c>
      <c r="R151" s="11" t="b">
        <v>0</v>
      </c>
      <c r="S151" s="12" t="n">
        <f>V151/16</f>
        <v>0</v>
      </c>
      <c r="T151" s="10" t="n">
        <f>COUNTIF(C151,TRUE)</f>
        <v>0</v>
      </c>
      <c r="U151" s="10" t="n">
        <f>COUNTIF(D151:R151,TRUE)</f>
        <v>0</v>
      </c>
      <c r="V151" s="10" t="n">
        <f>T151+U151</f>
        <v>0</v>
      </c>
    </row>
    <row r="152" ht="21" customHeight="1" outlineLevel="1">
      <c r="A152" s="10" t="inlineStr">
        <is>
          <t xml:space="preserve">#115</t>
        </is>
      </c>
      <c r="B152" s="9" t="inlineStr">
        <is>
          <t xml:space="preserve">McLaren</t>
        </is>
      </c>
      <c r="C152" s="11" t="b">
        <v>0</v>
      </c>
      <c r="D152" s="11" t="b">
        <v>0</v>
      </c>
      <c r="E152" s="11" t="b">
        <v>0</v>
      </c>
      <c r="F152" s="11" t="b">
        <v>0</v>
      </c>
      <c r="G152" s="11" t="b">
        <v>0</v>
      </c>
      <c r="H152" s="11" t="b">
        <v>0</v>
      </c>
      <c r="I152" s="11" t="b">
        <v>0</v>
      </c>
      <c r="J152" s="11" t="b">
        <v>0</v>
      </c>
      <c r="K152" s="11" t="b">
        <v>0</v>
      </c>
      <c r="L152" s="11" t="b">
        <v>0</v>
      </c>
      <c r="M152" s="11" t="b">
        <v>0</v>
      </c>
      <c r="N152" s="11" t="b">
        <v>0</v>
      </c>
      <c r="O152" s="11" t="b">
        <v>0</v>
      </c>
      <c r="P152" s="11" t="b">
        <v>0</v>
      </c>
      <c r="Q152" s="11" t="b">
        <v>0</v>
      </c>
      <c r="R152" s="11" t="b">
        <v>0</v>
      </c>
      <c r="S152" s="12" t="n">
        <f>V152/16</f>
        <v>0</v>
      </c>
      <c r="T152" s="10" t="n">
        <f>COUNTIF(C152,TRUE)</f>
        <v>0</v>
      </c>
      <c r="U152" s="10" t="n">
        <f>COUNTIF(D152:R152,TRUE)</f>
        <v>0</v>
      </c>
      <c r="V152" s="10" t="n">
        <f>T152+U152</f>
        <v>0</v>
      </c>
    </row>
    <row r="153" ht="21" customHeight="1" outlineLevel="1">
      <c r="A153" s="10" t="inlineStr">
        <is>
          <t xml:space="preserve">#116</t>
        </is>
      </c>
      <c r="B153" s="9" t="inlineStr">
        <is>
          <t xml:space="preserve">Renault DP World</t>
        </is>
      </c>
      <c r="C153" s="11" t="b">
        <v>0</v>
      </c>
      <c r="D153" s="11" t="b">
        <v>0</v>
      </c>
      <c r="E153" s="11" t="b">
        <v>0</v>
      </c>
      <c r="F153" s="11" t="b">
        <v>0</v>
      </c>
      <c r="G153" s="11" t="b">
        <v>0</v>
      </c>
      <c r="H153" s="11" t="b">
        <v>0</v>
      </c>
      <c r="I153" s="11" t="b">
        <v>0</v>
      </c>
      <c r="J153" s="11" t="b">
        <v>0</v>
      </c>
      <c r="K153" s="11" t="b">
        <v>0</v>
      </c>
      <c r="L153" s="11" t="b">
        <v>0</v>
      </c>
      <c r="M153" s="11" t="b">
        <v>0</v>
      </c>
      <c r="N153" s="11" t="b">
        <v>0</v>
      </c>
      <c r="O153" s="11" t="b">
        <v>0</v>
      </c>
      <c r="P153" s="11" t="b">
        <v>0</v>
      </c>
      <c r="Q153" s="11" t="b">
        <v>0</v>
      </c>
      <c r="R153" s="11" t="b">
        <v>0</v>
      </c>
      <c r="S153" s="12" t="n">
        <f>V153/16</f>
        <v>0</v>
      </c>
      <c r="T153" s="10" t="n">
        <f>COUNTIF(C153,TRUE)</f>
        <v>0</v>
      </c>
      <c r="U153" s="10" t="n">
        <f>COUNTIF(D153:R153,TRUE)</f>
        <v>0</v>
      </c>
      <c r="V153" s="10" t="n">
        <f>T153+U153</f>
        <v>0</v>
      </c>
    </row>
    <row r="154" ht="21" customHeight="1" outlineLevel="1">
      <c r="A154" s="10" t="inlineStr">
        <is>
          <t xml:space="preserve">#117</t>
        </is>
      </c>
      <c r="B154" s="9" t="inlineStr">
        <is>
          <t xml:space="preserve">Scuderia AlphaTauri</t>
        </is>
      </c>
      <c r="C154" s="11" t="b">
        <v>0</v>
      </c>
      <c r="D154" s="11" t="b">
        <v>0</v>
      </c>
      <c r="E154" s="11" t="b">
        <v>0</v>
      </c>
      <c r="F154" s="11" t="b">
        <v>0</v>
      </c>
      <c r="G154" s="11" t="b">
        <v>0</v>
      </c>
      <c r="H154" s="11" t="b">
        <v>0</v>
      </c>
      <c r="I154" s="11" t="b">
        <v>0</v>
      </c>
      <c r="J154" s="11" t="b">
        <v>0</v>
      </c>
      <c r="K154" s="11" t="b">
        <v>0</v>
      </c>
      <c r="L154" s="11" t="b">
        <v>0</v>
      </c>
      <c r="M154" s="11" t="b">
        <v>0</v>
      </c>
      <c r="N154" s="11" t="b">
        <v>0</v>
      </c>
      <c r="O154" s="11" t="b">
        <v>0</v>
      </c>
      <c r="P154" s="11" t="b">
        <v>0</v>
      </c>
      <c r="Q154" s="11" t="b">
        <v>0</v>
      </c>
      <c r="R154" s="11" t="b">
        <v>0</v>
      </c>
      <c r="S154" s="12" t="n">
        <f>V154/16</f>
        <v>0</v>
      </c>
      <c r="T154" s="10" t="n">
        <f>COUNTIF(C154,TRUE)</f>
        <v>0</v>
      </c>
      <c r="U154" s="10" t="n">
        <f>COUNTIF(D154:R154,TRUE)</f>
        <v>0</v>
      </c>
      <c r="V154" s="10" t="n">
        <f>T154+U154</f>
        <v>0</v>
      </c>
    </row>
    <row r="155" ht="21" customHeight="1" outlineLevel="1">
      <c r="A155" s="10" t="inlineStr">
        <is>
          <t xml:space="preserve">#118</t>
        </is>
      </c>
      <c r="B155" s="9" t="inlineStr">
        <is>
          <t xml:space="preserve">BWT Racing Point</t>
        </is>
      </c>
      <c r="C155" s="11" t="b">
        <v>0</v>
      </c>
      <c r="D155" s="11" t="b">
        <v>0</v>
      </c>
      <c r="E155" s="11" t="b">
        <v>0</v>
      </c>
      <c r="F155" s="11" t="b">
        <v>0</v>
      </c>
      <c r="G155" s="11" t="b">
        <v>0</v>
      </c>
      <c r="H155" s="11" t="b">
        <v>0</v>
      </c>
      <c r="I155" s="11" t="b">
        <v>0</v>
      </c>
      <c r="J155" s="11" t="b">
        <v>0</v>
      </c>
      <c r="K155" s="11" t="b">
        <v>0</v>
      </c>
      <c r="L155" s="11" t="b">
        <v>0</v>
      </c>
      <c r="M155" s="11" t="b">
        <v>0</v>
      </c>
      <c r="N155" s="11" t="b">
        <v>0</v>
      </c>
      <c r="O155" s="11" t="b">
        <v>0</v>
      </c>
      <c r="P155" s="11" t="b">
        <v>0</v>
      </c>
      <c r="Q155" s="11" t="b">
        <v>0</v>
      </c>
      <c r="R155" s="11" t="b">
        <v>0</v>
      </c>
      <c r="S155" s="12" t="n">
        <f>V155/16</f>
        <v>0</v>
      </c>
      <c r="T155" s="10" t="n">
        <f>COUNTIF(C155,TRUE)</f>
        <v>0</v>
      </c>
      <c r="U155" s="10" t="n">
        <f>COUNTIF(D155:R155,TRUE)</f>
        <v>0</v>
      </c>
      <c r="V155" s="10" t="n">
        <f>T155+U155</f>
        <v>0</v>
      </c>
    </row>
    <row r="156" ht="21" customHeight="1" outlineLevel="1">
      <c r="A156" s="10" t="inlineStr">
        <is>
          <t xml:space="preserve">#119</t>
        </is>
      </c>
      <c r="B156" s="9" t="inlineStr">
        <is>
          <t xml:space="preserve">Alfa Romeo Racing ORLEN</t>
        </is>
      </c>
      <c r="C156" s="11" t="b">
        <v>0</v>
      </c>
      <c r="D156" s="11" t="b">
        <v>0</v>
      </c>
      <c r="E156" s="11" t="b">
        <v>0</v>
      </c>
      <c r="F156" s="11" t="b">
        <v>0</v>
      </c>
      <c r="G156" s="11" t="b">
        <v>0</v>
      </c>
      <c r="H156" s="11" t="b">
        <v>0</v>
      </c>
      <c r="I156" s="11" t="b">
        <v>0</v>
      </c>
      <c r="J156" s="11" t="b">
        <v>0</v>
      </c>
      <c r="K156" s="11" t="b">
        <v>0</v>
      </c>
      <c r="L156" s="11" t="b">
        <v>0</v>
      </c>
      <c r="M156" s="11" t="b">
        <v>0</v>
      </c>
      <c r="N156" s="11" t="b">
        <v>0</v>
      </c>
      <c r="O156" s="11" t="b">
        <v>0</v>
      </c>
      <c r="P156" s="11" t="b">
        <v>0</v>
      </c>
      <c r="Q156" s="11" t="b">
        <v>0</v>
      </c>
      <c r="R156" s="11" t="b">
        <v>0</v>
      </c>
      <c r="S156" s="12" t="n">
        <f>V156/16</f>
        <v>0</v>
      </c>
      <c r="T156" s="10" t="n">
        <f>COUNTIF(C156,TRUE)</f>
        <v>0</v>
      </c>
      <c r="U156" s="10" t="n">
        <f>COUNTIF(D156:R156,TRUE)</f>
        <v>0</v>
      </c>
      <c r="V156" s="10" t="n">
        <f>T156+U156</f>
        <v>0</v>
      </c>
    </row>
    <row r="157" ht="21" customHeight="1" outlineLevel="1">
      <c r="A157" s="10" t="inlineStr">
        <is>
          <t xml:space="preserve">#120</t>
        </is>
      </c>
      <c r="B157" s="9" t="inlineStr">
        <is>
          <t xml:space="preserve">Haas F1 Team</t>
        </is>
      </c>
      <c r="C157" s="11" t="b">
        <v>0</v>
      </c>
      <c r="D157" s="11" t="b">
        <v>0</v>
      </c>
      <c r="E157" s="11" t="b">
        <v>0</v>
      </c>
      <c r="F157" s="11" t="b">
        <v>0</v>
      </c>
      <c r="G157" s="11" t="b">
        <v>0</v>
      </c>
      <c r="H157" s="11" t="b">
        <v>0</v>
      </c>
      <c r="I157" s="11" t="b">
        <v>0</v>
      </c>
      <c r="J157" s="11" t="b">
        <v>0</v>
      </c>
      <c r="K157" s="11" t="b">
        <v>0</v>
      </c>
      <c r="L157" s="11" t="b">
        <v>0</v>
      </c>
      <c r="M157" s="11" t="b">
        <v>0</v>
      </c>
      <c r="N157" s="11" t="b">
        <v>0</v>
      </c>
      <c r="O157" s="11" t="b">
        <v>0</v>
      </c>
      <c r="P157" s="11" t="b">
        <v>0</v>
      </c>
      <c r="Q157" s="11" t="b">
        <v>0</v>
      </c>
      <c r="R157" s="11" t="b">
        <v>0</v>
      </c>
      <c r="S157" s="12" t="n">
        <f>V157/16</f>
        <v>0</v>
      </c>
      <c r="T157" s="10" t="n">
        <f>COUNTIF(C157,TRUE)</f>
        <v>0</v>
      </c>
      <c r="U157" s="10" t="n">
        <f>COUNTIF(D157:R157,TRUE)</f>
        <v>0</v>
      </c>
      <c r="V157" s="10" t="n">
        <f>T157+U157</f>
        <v>0</v>
      </c>
    </row>
    <row r="158" ht="21" customHeight="1" outlineLevel="1">
      <c r="A158" s="10" t="inlineStr">
        <is>
          <t xml:space="preserve">#121</t>
        </is>
      </c>
      <c r="B158" s="9" t="inlineStr">
        <is>
          <t xml:space="preserve">Williams Racing</t>
        </is>
      </c>
      <c r="C158" s="11" t="b">
        <v>0</v>
      </c>
      <c r="D158" s="11" t="b">
        <v>0</v>
      </c>
      <c r="E158" s="11" t="b">
        <v>0</v>
      </c>
      <c r="F158" s="11" t="b">
        <v>0</v>
      </c>
      <c r="G158" s="11" t="b">
        <v>0</v>
      </c>
      <c r="H158" s="11" t="b">
        <v>0</v>
      </c>
      <c r="I158" s="11" t="b">
        <v>0</v>
      </c>
      <c r="J158" s="11" t="b">
        <v>0</v>
      </c>
      <c r="K158" s="11" t="b">
        <v>0</v>
      </c>
      <c r="L158" s="11" t="b">
        <v>0</v>
      </c>
      <c r="M158" s="11" t="b">
        <v>0</v>
      </c>
      <c r="N158" s="11" t="b">
        <v>0</v>
      </c>
      <c r="O158" s="11" t="b">
        <v>0</v>
      </c>
      <c r="P158" s="11" t="b">
        <v>0</v>
      </c>
      <c r="Q158" s="11" t="b">
        <v>0</v>
      </c>
      <c r="R158" s="11" t="b">
        <v>0</v>
      </c>
      <c r="S158" s="12" t="n">
        <f>V158/16</f>
        <v>0</v>
      </c>
      <c r="T158" s="10" t="n">
        <f>COUNTIF(C158,TRUE)</f>
        <v>0</v>
      </c>
      <c r="U158" s="10" t="n">
        <f>COUNTIF(D158:R158,TRUE)</f>
        <v>0</v>
      </c>
      <c r="V158" s="10" t="n">
        <f>T158+U158</f>
        <v>0</v>
      </c>
    </row>
    <row r="159" ht="21" customHeight="1" outlineLevel="1">
      <c r="A159" s="10" t="inlineStr">
        <is>
          <t xml:space="preserve">#122</t>
        </is>
      </c>
      <c r="B159" s="9" t="inlineStr">
        <is>
          <t xml:space="preserve">Dams</t>
        </is>
      </c>
      <c r="C159" s="11" t="b">
        <v>0</v>
      </c>
      <c r="D159" s="11" t="b">
        <v>0</v>
      </c>
      <c r="E159" s="11" t="b">
        <v>0</v>
      </c>
      <c r="F159" s="11" t="b">
        <v>0</v>
      </c>
      <c r="G159" s="11" t="b">
        <v>0</v>
      </c>
      <c r="H159" s="11" t="b">
        <v>0</v>
      </c>
      <c r="I159" s="11" t="b">
        <v>0</v>
      </c>
      <c r="J159" s="11" t="b">
        <v>0</v>
      </c>
      <c r="K159" s="11" t="b">
        <v>0</v>
      </c>
      <c r="L159" s="11" t="b">
        <v>0</v>
      </c>
      <c r="M159" s="11" t="b">
        <v>0</v>
      </c>
      <c r="N159" s="11" t="b">
        <v>0</v>
      </c>
      <c r="O159" s="11" t="b">
        <v>0</v>
      </c>
      <c r="P159" s="11" t="b">
        <v>0</v>
      </c>
      <c r="Q159" s="11" t="b">
        <v>0</v>
      </c>
      <c r="R159" s="11" t="b">
        <v>0</v>
      </c>
      <c r="S159" s="12" t="n">
        <f>V159/16</f>
        <v>0</v>
      </c>
      <c r="T159" s="10" t="n">
        <f>COUNTIF(C159,TRUE)</f>
        <v>0</v>
      </c>
      <c r="U159" s="10" t="n">
        <f>COUNTIF(D159:R159,TRUE)</f>
        <v>0</v>
      </c>
      <c r="V159" s="10" t="n">
        <f>T159+U159</f>
        <v>0</v>
      </c>
    </row>
    <row r="160" ht="21" customHeight="1" outlineLevel="1">
      <c r="A160" s="10" t="inlineStr">
        <is>
          <t xml:space="preserve">#123</t>
        </is>
      </c>
      <c r="B160" s="9" t="inlineStr">
        <is>
          <t xml:space="preserve">Uni-Virtuosi Racing</t>
        </is>
      </c>
      <c r="C160" s="11" t="b">
        <v>0</v>
      </c>
      <c r="D160" s="11" t="b">
        <v>0</v>
      </c>
      <c r="E160" s="11" t="b">
        <v>0</v>
      </c>
      <c r="F160" s="11" t="b">
        <v>0</v>
      </c>
      <c r="G160" s="11" t="b">
        <v>0</v>
      </c>
      <c r="H160" s="11" t="b">
        <v>0</v>
      </c>
      <c r="I160" s="11" t="b">
        <v>0</v>
      </c>
      <c r="J160" s="11" t="b">
        <v>0</v>
      </c>
      <c r="K160" s="11" t="b">
        <v>0</v>
      </c>
      <c r="L160" s="11" t="b">
        <v>0</v>
      </c>
      <c r="M160" s="11" t="b">
        <v>0</v>
      </c>
      <c r="N160" s="11" t="b">
        <v>0</v>
      </c>
      <c r="O160" s="11" t="b">
        <v>0</v>
      </c>
      <c r="P160" s="11" t="b">
        <v>0</v>
      </c>
      <c r="Q160" s="11" t="b">
        <v>0</v>
      </c>
      <c r="R160" s="11" t="b">
        <v>0</v>
      </c>
      <c r="S160" s="12" t="n">
        <f>V160/16</f>
        <v>0</v>
      </c>
      <c r="T160" s="10" t="n">
        <f>COUNTIF(C160,TRUE)</f>
        <v>0</v>
      </c>
      <c r="U160" s="10" t="n">
        <f>COUNTIF(D160:R160,TRUE)</f>
        <v>0</v>
      </c>
      <c r="V160" s="10" t="n">
        <f>T160+U160</f>
        <v>0</v>
      </c>
    </row>
    <row r="161" ht="21" customHeight="1" outlineLevel="1">
      <c r="A161" s="10" t="inlineStr">
        <is>
          <t xml:space="preserve">#124</t>
        </is>
      </c>
      <c r="B161" s="9" t="inlineStr">
        <is>
          <t xml:space="preserve">Art Grand Prix</t>
        </is>
      </c>
      <c r="C161" s="11" t="b">
        <v>0</v>
      </c>
      <c r="D161" s="11" t="b">
        <v>0</v>
      </c>
      <c r="E161" s="11" t="b">
        <v>0</v>
      </c>
      <c r="F161" s="11" t="b">
        <v>0</v>
      </c>
      <c r="G161" s="11" t="b">
        <v>0</v>
      </c>
      <c r="H161" s="11" t="b">
        <v>0</v>
      </c>
      <c r="I161" s="11" t="b">
        <v>0</v>
      </c>
      <c r="J161" s="11" t="b">
        <v>0</v>
      </c>
      <c r="K161" s="11" t="b">
        <v>0</v>
      </c>
      <c r="L161" s="11" t="b">
        <v>0</v>
      </c>
      <c r="M161" s="11" t="b">
        <v>0</v>
      </c>
      <c r="N161" s="11" t="b">
        <v>0</v>
      </c>
      <c r="O161" s="11" t="b">
        <v>0</v>
      </c>
      <c r="P161" s="11" t="b">
        <v>0</v>
      </c>
      <c r="Q161" s="11" t="b">
        <v>0</v>
      </c>
      <c r="R161" s="11" t="b">
        <v>0</v>
      </c>
      <c r="S161" s="12" t="n">
        <f>V161/16</f>
        <v>0</v>
      </c>
      <c r="T161" s="10" t="n">
        <f>COUNTIF(C161,TRUE)</f>
        <v>0</v>
      </c>
      <c r="U161" s="10" t="n">
        <f>COUNTIF(D161:R161,TRUE)</f>
        <v>0</v>
      </c>
      <c r="V161" s="10" t="n">
        <f>T161+U161</f>
        <v>0</v>
      </c>
    </row>
    <row r="162" ht="21" customHeight="1" outlineLevel="1">
      <c r="A162" s="10" t="inlineStr">
        <is>
          <t xml:space="preserve">#125</t>
        </is>
      </c>
      <c r="B162" s="9" t="inlineStr">
        <is>
          <t xml:space="preserve">Charouz Racing System</t>
        </is>
      </c>
      <c r="C162" s="11" t="b">
        <v>0</v>
      </c>
      <c r="D162" s="11" t="b">
        <v>0</v>
      </c>
      <c r="E162" s="11" t="b">
        <v>0</v>
      </c>
      <c r="F162" s="11" t="b">
        <v>0</v>
      </c>
      <c r="G162" s="11" t="b">
        <v>0</v>
      </c>
      <c r="H162" s="11" t="b">
        <v>0</v>
      </c>
      <c r="I162" s="11" t="b">
        <v>0</v>
      </c>
      <c r="J162" s="11" t="b">
        <v>0</v>
      </c>
      <c r="K162" s="11" t="b">
        <v>0</v>
      </c>
      <c r="L162" s="11" t="b">
        <v>0</v>
      </c>
      <c r="M162" s="11" t="b">
        <v>0</v>
      </c>
      <c r="N162" s="11" t="b">
        <v>0</v>
      </c>
      <c r="O162" s="11" t="b">
        <v>0</v>
      </c>
      <c r="P162" s="11" t="b">
        <v>0</v>
      </c>
      <c r="Q162" s="11" t="b">
        <v>0</v>
      </c>
      <c r="R162" s="11" t="b">
        <v>0</v>
      </c>
      <c r="S162" s="12" t="n">
        <f>V162/16</f>
        <v>0</v>
      </c>
      <c r="T162" s="10" t="n">
        <f>COUNTIF(C162,TRUE)</f>
        <v>0</v>
      </c>
      <c r="U162" s="10" t="n">
        <f>COUNTIF(D162:R162,TRUE)</f>
        <v>0</v>
      </c>
      <c r="V162" s="10" t="n">
        <f>T162+U162</f>
        <v>0</v>
      </c>
    </row>
    <row r="163" ht="21" customHeight="1" outlineLevel="1">
      <c r="A163" s="10" t="inlineStr">
        <is>
          <t xml:space="preserve">#126</t>
        </is>
      </c>
      <c r="B163" s="9" t="inlineStr">
        <is>
          <t xml:space="preserve">MP Motorsport</t>
        </is>
      </c>
      <c r="C163" s="11" t="b">
        <v>0</v>
      </c>
      <c r="D163" s="11" t="b">
        <v>0</v>
      </c>
      <c r="E163" s="11" t="b">
        <v>0</v>
      </c>
      <c r="F163" s="11" t="b">
        <v>0</v>
      </c>
      <c r="G163" s="11" t="b">
        <v>0</v>
      </c>
      <c r="H163" s="11" t="b">
        <v>0</v>
      </c>
      <c r="I163" s="11" t="b">
        <v>0</v>
      </c>
      <c r="J163" s="11" t="b">
        <v>0</v>
      </c>
      <c r="K163" s="11" t="b">
        <v>0</v>
      </c>
      <c r="L163" s="11" t="b">
        <v>0</v>
      </c>
      <c r="M163" s="11" t="b">
        <v>0</v>
      </c>
      <c r="N163" s="11" t="b">
        <v>0</v>
      </c>
      <c r="O163" s="11" t="b">
        <v>0</v>
      </c>
      <c r="P163" s="11" t="b">
        <v>0</v>
      </c>
      <c r="Q163" s="11" t="b">
        <v>0</v>
      </c>
      <c r="R163" s="11" t="b">
        <v>0</v>
      </c>
      <c r="S163" s="12" t="n">
        <f>V163/16</f>
        <v>0</v>
      </c>
      <c r="T163" s="10" t="n">
        <f>COUNTIF(C163,TRUE)</f>
        <v>0</v>
      </c>
      <c r="U163" s="10" t="n">
        <f>COUNTIF(D163:R163,TRUE)</f>
        <v>0</v>
      </c>
      <c r="V163" s="10" t="n">
        <f>T163+U163</f>
        <v>0</v>
      </c>
    </row>
    <row r="164" ht="21" customHeight="1" outlineLevel="1">
      <c r="A164" s="10" t="inlineStr">
        <is>
          <t xml:space="preserve">#127</t>
        </is>
      </c>
      <c r="B164" s="9" t="inlineStr">
        <is>
          <t xml:space="preserve">BWT HWA Racelab</t>
        </is>
      </c>
      <c r="C164" s="11" t="b">
        <v>0</v>
      </c>
      <c r="D164" s="11" t="b">
        <v>0</v>
      </c>
      <c r="E164" s="11" t="b">
        <v>0</v>
      </c>
      <c r="F164" s="11" t="b">
        <v>0</v>
      </c>
      <c r="G164" s="11" t="b">
        <v>0</v>
      </c>
      <c r="H164" s="11" t="b">
        <v>0</v>
      </c>
      <c r="I164" s="11" t="b">
        <v>0</v>
      </c>
      <c r="J164" s="11" t="b">
        <v>0</v>
      </c>
      <c r="K164" s="11" t="b">
        <v>0</v>
      </c>
      <c r="L164" s="11" t="b">
        <v>0</v>
      </c>
      <c r="M164" s="11" t="b">
        <v>0</v>
      </c>
      <c r="N164" s="11" t="b">
        <v>0</v>
      </c>
      <c r="O164" s="11" t="b">
        <v>0</v>
      </c>
      <c r="P164" s="11" t="b">
        <v>0</v>
      </c>
      <c r="Q164" s="11" t="b">
        <v>0</v>
      </c>
      <c r="R164" s="11" t="b">
        <v>0</v>
      </c>
      <c r="S164" s="12" t="n">
        <f>V164/16</f>
        <v>0</v>
      </c>
      <c r="T164" s="10" t="n">
        <f>COUNTIF(C164,TRUE)</f>
        <v>0</v>
      </c>
      <c r="U164" s="10" t="n">
        <f>COUNTIF(D164:R164,TRUE)</f>
        <v>0</v>
      </c>
      <c r="V164" s="10" t="n">
        <f>T164+U164</f>
        <v>0</v>
      </c>
    </row>
    <row r="165" ht="21" customHeight="1" outlineLevel="1">
      <c r="A165" s="10" t="inlineStr">
        <is>
          <t xml:space="preserve">#128</t>
        </is>
      </c>
      <c r="B165" s="9" t="inlineStr">
        <is>
          <t xml:space="preserve">Prema Racing</t>
        </is>
      </c>
      <c r="C165" s="11" t="b">
        <v>0</v>
      </c>
      <c r="D165" s="11" t="b">
        <v>0</v>
      </c>
      <c r="E165" s="11" t="b">
        <v>0</v>
      </c>
      <c r="F165" s="11" t="b">
        <v>0</v>
      </c>
      <c r="G165" s="11" t="b">
        <v>0</v>
      </c>
      <c r="H165" s="11" t="b">
        <v>0</v>
      </c>
      <c r="I165" s="11" t="b">
        <v>0</v>
      </c>
      <c r="J165" s="11" t="b">
        <v>0</v>
      </c>
      <c r="K165" s="11" t="b">
        <v>0</v>
      </c>
      <c r="L165" s="11" t="b">
        <v>0</v>
      </c>
      <c r="M165" s="11" t="b">
        <v>0</v>
      </c>
      <c r="N165" s="11" t="b">
        <v>0</v>
      </c>
      <c r="O165" s="11" t="b">
        <v>0</v>
      </c>
      <c r="P165" s="11" t="b">
        <v>0</v>
      </c>
      <c r="Q165" s="11" t="b">
        <v>0</v>
      </c>
      <c r="R165" s="11" t="b">
        <v>0</v>
      </c>
      <c r="S165" s="12" t="n">
        <f>V165/16</f>
        <v>0</v>
      </c>
      <c r="T165" s="10" t="n">
        <f>COUNTIF(C165,TRUE)</f>
        <v>0</v>
      </c>
      <c r="U165" s="10" t="n">
        <f>COUNTIF(D165:R165,TRUE)</f>
        <v>0</v>
      </c>
      <c r="V165" s="10" t="n">
        <f>T165+U165</f>
        <v>0</v>
      </c>
    </row>
    <row r="166" ht="21" customHeight="1" outlineLevel="1">
      <c r="A166" s="10" t="inlineStr">
        <is>
          <t xml:space="preserve">#129</t>
        </is>
      </c>
      <c r="B166" s="9" t="inlineStr">
        <is>
          <t xml:space="preserve">Trident</t>
        </is>
      </c>
      <c r="C166" s="11" t="b">
        <v>0</v>
      </c>
      <c r="D166" s="11" t="b">
        <v>0</v>
      </c>
      <c r="E166" s="11" t="b">
        <v>0</v>
      </c>
      <c r="F166" s="11" t="b">
        <v>0</v>
      </c>
      <c r="G166" s="11" t="b">
        <v>0</v>
      </c>
      <c r="H166" s="11" t="b">
        <v>0</v>
      </c>
      <c r="I166" s="11" t="b">
        <v>0</v>
      </c>
      <c r="J166" s="11" t="b">
        <v>0</v>
      </c>
      <c r="K166" s="11" t="b">
        <v>0</v>
      </c>
      <c r="L166" s="11" t="b">
        <v>0</v>
      </c>
      <c r="M166" s="11" t="b">
        <v>0</v>
      </c>
      <c r="N166" s="11" t="b">
        <v>0</v>
      </c>
      <c r="O166" s="11" t="b">
        <v>0</v>
      </c>
      <c r="P166" s="11" t="b">
        <v>0</v>
      </c>
      <c r="Q166" s="11" t="b">
        <v>0</v>
      </c>
      <c r="R166" s="11" t="b">
        <v>0</v>
      </c>
      <c r="S166" s="12" t="n">
        <f>V166/16</f>
        <v>0</v>
      </c>
      <c r="T166" s="10" t="n">
        <f>COUNTIF(C166,TRUE)</f>
        <v>0</v>
      </c>
      <c r="U166" s="10" t="n">
        <f>COUNTIF(D166:R166,TRUE)</f>
        <v>0</v>
      </c>
      <c r="V166" s="10" t="n">
        <f>T166+U166</f>
        <v>0</v>
      </c>
    </row>
    <row r="167" ht="21" customHeight="1" outlineLevel="1">
      <c r="A167" s="10" t="inlineStr">
        <is>
          <t xml:space="preserve">#130</t>
        </is>
      </c>
      <c r="B167" s="9" t="inlineStr">
        <is>
          <t xml:space="preserve">Hitech Grand Prix</t>
        </is>
      </c>
      <c r="C167" s="11" t="b">
        <v>0</v>
      </c>
      <c r="D167" s="11" t="b">
        <v>0</v>
      </c>
      <c r="E167" s="11" t="b">
        <v>0</v>
      </c>
      <c r="F167" s="11" t="b">
        <v>0</v>
      </c>
      <c r="G167" s="11" t="b">
        <v>0</v>
      </c>
      <c r="H167" s="11" t="b">
        <v>0</v>
      </c>
      <c r="I167" s="11" t="b">
        <v>0</v>
      </c>
      <c r="J167" s="11" t="b">
        <v>0</v>
      </c>
      <c r="K167" s="11" t="b">
        <v>0</v>
      </c>
      <c r="L167" s="11" t="b">
        <v>0</v>
      </c>
      <c r="M167" s="11" t="b">
        <v>0</v>
      </c>
      <c r="N167" s="11" t="b">
        <v>0</v>
      </c>
      <c r="O167" s="11" t="b">
        <v>0</v>
      </c>
      <c r="P167" s="11" t="b">
        <v>0</v>
      </c>
      <c r="Q167" s="11" t="b">
        <v>0</v>
      </c>
      <c r="R167" s="11" t="b">
        <v>0</v>
      </c>
      <c r="S167" s="12" t="n">
        <f>V167/16</f>
        <v>0</v>
      </c>
      <c r="T167" s="10" t="n">
        <f>COUNTIF(C167,TRUE)</f>
        <v>0</v>
      </c>
      <c r="U167" s="10" t="n">
        <f>COUNTIF(D167:R167,TRUE)</f>
        <v>0</v>
      </c>
      <c r="V167" s="10" t="n">
        <f>T167+U167</f>
        <v>0</v>
      </c>
    </row>
    <row r="168" ht="21" customHeight="1" outlineLevel="1">
      <c r="A168" s="10" t="inlineStr">
        <is>
          <t xml:space="preserve">#131</t>
        </is>
      </c>
      <c r="B168" s="9" t="inlineStr">
        <is>
          <t xml:space="preserve">Carlin</t>
        </is>
      </c>
      <c r="C168" s="11" t="b">
        <v>0</v>
      </c>
      <c r="D168" s="11" t="b">
        <v>0</v>
      </c>
      <c r="E168" s="11" t="b">
        <v>0</v>
      </c>
      <c r="F168" s="11" t="b">
        <v>0</v>
      </c>
      <c r="G168" s="11" t="b">
        <v>0</v>
      </c>
      <c r="H168" s="11" t="b">
        <v>0</v>
      </c>
      <c r="I168" s="11" t="b">
        <v>0</v>
      </c>
      <c r="J168" s="11" t="b">
        <v>0</v>
      </c>
      <c r="K168" s="11" t="b">
        <v>0</v>
      </c>
      <c r="L168" s="11" t="b">
        <v>0</v>
      </c>
      <c r="M168" s="11" t="b">
        <v>0</v>
      </c>
      <c r="N168" s="11" t="b">
        <v>0</v>
      </c>
      <c r="O168" s="11" t="b">
        <v>0</v>
      </c>
      <c r="P168" s="11" t="b">
        <v>0</v>
      </c>
      <c r="Q168" s="11" t="b">
        <v>0</v>
      </c>
      <c r="R168" s="11" t="b">
        <v>0</v>
      </c>
      <c r="S168" s="12" t="n">
        <f>V168/16</f>
        <v>0</v>
      </c>
      <c r="T168" s="10" t="n">
        <f>COUNTIF(C168,TRUE)</f>
        <v>0</v>
      </c>
      <c r="U168" s="10" t="n">
        <f>COUNTIF(D168:R168,TRUE)</f>
        <v>0</v>
      </c>
      <c r="V168" s="10" t="n">
        <f>T168+U168</f>
        <v>0</v>
      </c>
    </row>
    <row r="169" ht="21" customHeight="1" outlineLevel="1">
      <c r="A169" s="10" t="inlineStr">
        <is>
          <t xml:space="preserve">#132</t>
        </is>
      </c>
      <c r="B169" s="9" t="inlineStr">
        <is>
          <t xml:space="preserve">Campos Racing</t>
        </is>
      </c>
      <c r="C169" s="11" t="b">
        <v>0</v>
      </c>
      <c r="D169" s="11" t="b">
        <v>0</v>
      </c>
      <c r="E169" s="11" t="b">
        <v>0</v>
      </c>
      <c r="F169" s="11" t="b">
        <v>0</v>
      </c>
      <c r="G169" s="11" t="b">
        <v>0</v>
      </c>
      <c r="H169" s="11" t="b">
        <v>0</v>
      </c>
      <c r="I169" s="11" t="b">
        <v>0</v>
      </c>
      <c r="J169" s="11" t="b">
        <v>0</v>
      </c>
      <c r="K169" s="11" t="b">
        <v>0</v>
      </c>
      <c r="L169" s="11" t="b">
        <v>0</v>
      </c>
      <c r="M169" s="11" t="b">
        <v>0</v>
      </c>
      <c r="N169" s="11" t="b">
        <v>0</v>
      </c>
      <c r="O169" s="11" t="b">
        <v>0</v>
      </c>
      <c r="P169" s="11" t="b">
        <v>0</v>
      </c>
      <c r="Q169" s="11" t="b">
        <v>0</v>
      </c>
      <c r="R169" s="11" t="b">
        <v>0</v>
      </c>
      <c r="S169" s="12" t="n">
        <f>V169/16</f>
        <v>0</v>
      </c>
      <c r="T169" s="10" t="n">
        <f>COUNTIF(C169,TRUE)</f>
        <v>0</v>
      </c>
      <c r="U169" s="10" t="n">
        <f>COUNTIF(D169:R169,TRUE)</f>
        <v>0</v>
      </c>
      <c r="V169" s="10" t="n">
        <f>T169+U169</f>
        <v>0</v>
      </c>
    </row>
    <row r="170" ht="7" customHeight="1"/>
    <row r="171" ht="27" customHeight="1">
      <c r="A171" s="8" t="inlineStr">
        <is>
          <t xml:space="preserve">GRAND PRIX WINNERS  ·  21 cartes</t>
        </is>
      </c>
      <c r="S171" s="12" t="n">
        <f>SUM(V172:V192)/336</f>
        <v>0</v>
      </c>
    </row>
    <row r="172" ht="21" customHeight="1" outlineLevel="1">
      <c r="A172" s="10" t="inlineStr">
        <is>
          <t xml:space="preserve">#133</t>
        </is>
      </c>
      <c r="B172" s="9" t="inlineStr">
        <is>
          <t xml:space="preserve">Valtteri Bottas</t>
        </is>
      </c>
      <c r="C172" s="11" t="b">
        <v>0</v>
      </c>
      <c r="D172" s="11" t="b">
        <v>0</v>
      </c>
      <c r="E172" s="11" t="b">
        <v>0</v>
      </c>
      <c r="F172" s="11" t="b">
        <v>0</v>
      </c>
      <c r="G172" s="11" t="b">
        <v>0</v>
      </c>
      <c r="H172" s="11" t="b">
        <v>0</v>
      </c>
      <c r="I172" s="11" t="b">
        <v>0</v>
      </c>
      <c r="J172" s="11" t="b">
        <v>0</v>
      </c>
      <c r="K172" s="11" t="b">
        <v>0</v>
      </c>
      <c r="L172" s="11" t="b">
        <v>0</v>
      </c>
      <c r="M172" s="11" t="b">
        <v>0</v>
      </c>
      <c r="N172" s="11" t="b">
        <v>0</v>
      </c>
      <c r="O172" s="11" t="b">
        <v>0</v>
      </c>
      <c r="P172" s="11" t="b">
        <v>0</v>
      </c>
      <c r="Q172" s="11" t="b">
        <v>0</v>
      </c>
      <c r="R172" s="11" t="b">
        <v>0</v>
      </c>
      <c r="S172" s="12" t="n">
        <f>V172/16</f>
        <v>0</v>
      </c>
      <c r="T172" s="10" t="n">
        <f>COUNTIF(C172,TRUE)</f>
        <v>0</v>
      </c>
      <c r="U172" s="10" t="n">
        <f>COUNTIF(D172:R172,TRUE)</f>
        <v>0</v>
      </c>
      <c r="V172" s="10" t="n">
        <f>T172+U172</f>
        <v>0</v>
      </c>
    </row>
    <row r="173" ht="21" customHeight="1" outlineLevel="1">
      <c r="A173" s="10" t="inlineStr">
        <is>
          <t xml:space="preserve">#134</t>
        </is>
      </c>
      <c r="B173" s="9" t="inlineStr">
        <is>
          <t xml:space="preserve">Lewis Hamilton</t>
        </is>
      </c>
      <c r="C173" s="11" t="b">
        <v>0</v>
      </c>
      <c r="D173" s="11" t="b">
        <v>0</v>
      </c>
      <c r="E173" s="11" t="b">
        <v>0</v>
      </c>
      <c r="F173" s="11" t="b">
        <v>0</v>
      </c>
      <c r="G173" s="11" t="b">
        <v>0</v>
      </c>
      <c r="H173" s="11" t="b">
        <v>0</v>
      </c>
      <c r="I173" s="11" t="b">
        <v>0</v>
      </c>
      <c r="J173" s="11" t="b">
        <v>0</v>
      </c>
      <c r="K173" s="11" t="b">
        <v>0</v>
      </c>
      <c r="L173" s="11" t="b">
        <v>0</v>
      </c>
      <c r="M173" s="11" t="b">
        <v>0</v>
      </c>
      <c r="N173" s="11" t="b">
        <v>0</v>
      </c>
      <c r="O173" s="11" t="b">
        <v>0</v>
      </c>
      <c r="P173" s="11" t="b">
        <v>0</v>
      </c>
      <c r="Q173" s="11" t="b">
        <v>0</v>
      </c>
      <c r="R173" s="11" t="b">
        <v>0</v>
      </c>
      <c r="S173" s="12" t="n">
        <f>V173/16</f>
        <v>0</v>
      </c>
      <c r="T173" s="10" t="n">
        <f>COUNTIF(C173,TRUE)</f>
        <v>0</v>
      </c>
      <c r="U173" s="10" t="n">
        <f>COUNTIF(D173:R173,TRUE)</f>
        <v>0</v>
      </c>
      <c r="V173" s="10" t="n">
        <f>T173+U173</f>
        <v>0</v>
      </c>
    </row>
    <row r="174" ht="21" customHeight="1" outlineLevel="1">
      <c r="A174" s="10" t="inlineStr">
        <is>
          <t xml:space="preserve">#135</t>
        </is>
      </c>
      <c r="B174" s="9" t="inlineStr">
        <is>
          <t xml:space="preserve">Lewis Hamilton</t>
        </is>
      </c>
      <c r="C174" s="11" t="b">
        <v>0</v>
      </c>
      <c r="D174" s="11" t="b">
        <v>0</v>
      </c>
      <c r="E174" s="11" t="b">
        <v>0</v>
      </c>
      <c r="F174" s="11" t="b">
        <v>0</v>
      </c>
      <c r="G174" s="11" t="b">
        <v>0</v>
      </c>
      <c r="H174" s="11" t="b">
        <v>0</v>
      </c>
      <c r="I174" s="11" t="b">
        <v>0</v>
      </c>
      <c r="J174" s="11" t="b">
        <v>0</v>
      </c>
      <c r="K174" s="11" t="b">
        <v>0</v>
      </c>
      <c r="L174" s="11" t="b">
        <v>0</v>
      </c>
      <c r="M174" s="11" t="b">
        <v>0</v>
      </c>
      <c r="N174" s="11" t="b">
        <v>0</v>
      </c>
      <c r="O174" s="11" t="b">
        <v>0</v>
      </c>
      <c r="P174" s="11" t="b">
        <v>0</v>
      </c>
      <c r="Q174" s="11" t="b">
        <v>0</v>
      </c>
      <c r="R174" s="11" t="b">
        <v>0</v>
      </c>
      <c r="S174" s="12" t="n">
        <f>V174/16</f>
        <v>0</v>
      </c>
      <c r="T174" s="10" t="n">
        <f>COUNTIF(C174,TRUE)</f>
        <v>0</v>
      </c>
      <c r="U174" s="10" t="n">
        <f>COUNTIF(D174:R174,TRUE)</f>
        <v>0</v>
      </c>
      <c r="V174" s="10" t="n">
        <f>T174+U174</f>
        <v>0</v>
      </c>
    </row>
    <row r="175" ht="21" customHeight="1" outlineLevel="1">
      <c r="A175" s="10" t="inlineStr">
        <is>
          <t xml:space="preserve">#136</t>
        </is>
      </c>
      <c r="B175" s="9" t="inlineStr">
        <is>
          <t xml:space="preserve">Valtteri Bottas</t>
        </is>
      </c>
      <c r="C175" s="11" t="b">
        <v>0</v>
      </c>
      <c r="D175" s="11" t="b">
        <v>0</v>
      </c>
      <c r="E175" s="11" t="b">
        <v>0</v>
      </c>
      <c r="F175" s="11" t="b">
        <v>0</v>
      </c>
      <c r="G175" s="11" t="b">
        <v>0</v>
      </c>
      <c r="H175" s="11" t="b">
        <v>0</v>
      </c>
      <c r="I175" s="11" t="b">
        <v>0</v>
      </c>
      <c r="J175" s="11" t="b">
        <v>0</v>
      </c>
      <c r="K175" s="11" t="b">
        <v>0</v>
      </c>
      <c r="L175" s="11" t="b">
        <v>0</v>
      </c>
      <c r="M175" s="11" t="b">
        <v>0</v>
      </c>
      <c r="N175" s="11" t="b">
        <v>0</v>
      </c>
      <c r="O175" s="11" t="b">
        <v>0</v>
      </c>
      <c r="P175" s="11" t="b">
        <v>0</v>
      </c>
      <c r="Q175" s="11" t="b">
        <v>0</v>
      </c>
      <c r="R175" s="11" t="b">
        <v>0</v>
      </c>
      <c r="S175" s="12" t="n">
        <f>V175/16</f>
        <v>0</v>
      </c>
      <c r="T175" s="10" t="n">
        <f>COUNTIF(C175,TRUE)</f>
        <v>0</v>
      </c>
      <c r="U175" s="10" t="n">
        <f>COUNTIF(D175:R175,TRUE)</f>
        <v>0</v>
      </c>
      <c r="V175" s="10" t="n">
        <f>T175+U175</f>
        <v>0</v>
      </c>
    </row>
    <row r="176" ht="21" customHeight="1" outlineLevel="1">
      <c r="A176" s="10" t="inlineStr">
        <is>
          <t xml:space="preserve">#137</t>
        </is>
      </c>
      <c r="B176" s="9" t="inlineStr">
        <is>
          <t xml:space="preserve">Lewis Hamilton</t>
        </is>
      </c>
      <c r="C176" s="11" t="b">
        <v>0</v>
      </c>
      <c r="D176" s="11" t="b">
        <v>0</v>
      </c>
      <c r="E176" s="11" t="b">
        <v>0</v>
      </c>
      <c r="F176" s="11" t="b">
        <v>0</v>
      </c>
      <c r="G176" s="11" t="b">
        <v>0</v>
      </c>
      <c r="H176" s="11" t="b">
        <v>0</v>
      </c>
      <c r="I176" s="11" t="b">
        <v>0</v>
      </c>
      <c r="J176" s="11" t="b">
        <v>0</v>
      </c>
      <c r="K176" s="11" t="b">
        <v>0</v>
      </c>
      <c r="L176" s="11" t="b">
        <v>0</v>
      </c>
      <c r="M176" s="11" t="b">
        <v>0</v>
      </c>
      <c r="N176" s="11" t="b">
        <v>0</v>
      </c>
      <c r="O176" s="11" t="b">
        <v>0</v>
      </c>
      <c r="P176" s="11" t="b">
        <v>0</v>
      </c>
      <c r="Q176" s="11" t="b">
        <v>0</v>
      </c>
      <c r="R176" s="11" t="b">
        <v>0</v>
      </c>
      <c r="S176" s="12" t="n">
        <f>V176/16</f>
        <v>0</v>
      </c>
      <c r="T176" s="10" t="n">
        <f>COUNTIF(C176,TRUE)</f>
        <v>0</v>
      </c>
      <c r="U176" s="10" t="n">
        <f>COUNTIF(D176:R176,TRUE)</f>
        <v>0</v>
      </c>
      <c r="V176" s="10" t="n">
        <f>T176+U176</f>
        <v>0</v>
      </c>
    </row>
    <row r="177" ht="21" customHeight="1" outlineLevel="1">
      <c r="A177" s="10" t="inlineStr">
        <is>
          <t xml:space="preserve">#138</t>
        </is>
      </c>
      <c r="B177" s="9" t="inlineStr">
        <is>
          <t xml:space="preserve">Lewis Hamilton</t>
        </is>
      </c>
      <c r="C177" s="11" t="b">
        <v>0</v>
      </c>
      <c r="D177" s="11" t="b">
        <v>0</v>
      </c>
      <c r="E177" s="11" t="b">
        <v>0</v>
      </c>
      <c r="F177" s="11" t="b">
        <v>0</v>
      </c>
      <c r="G177" s="11" t="b">
        <v>0</v>
      </c>
      <c r="H177" s="11" t="b">
        <v>0</v>
      </c>
      <c r="I177" s="11" t="b">
        <v>0</v>
      </c>
      <c r="J177" s="11" t="b">
        <v>0</v>
      </c>
      <c r="K177" s="11" t="b">
        <v>0</v>
      </c>
      <c r="L177" s="11" t="b">
        <v>0</v>
      </c>
      <c r="M177" s="11" t="b">
        <v>0</v>
      </c>
      <c r="N177" s="11" t="b">
        <v>0</v>
      </c>
      <c r="O177" s="11" t="b">
        <v>0</v>
      </c>
      <c r="P177" s="11" t="b">
        <v>0</v>
      </c>
      <c r="Q177" s="11" t="b">
        <v>0</v>
      </c>
      <c r="R177" s="11" t="b">
        <v>0</v>
      </c>
      <c r="S177" s="12" t="n">
        <f>V177/16</f>
        <v>0</v>
      </c>
      <c r="T177" s="10" t="n">
        <f>COUNTIF(C177,TRUE)</f>
        <v>0</v>
      </c>
      <c r="U177" s="10" t="n">
        <f>COUNTIF(D177:R177,TRUE)</f>
        <v>0</v>
      </c>
      <c r="V177" s="10" t="n">
        <f>T177+U177</f>
        <v>0</v>
      </c>
    </row>
    <row r="178" ht="21" customHeight="1" outlineLevel="1">
      <c r="A178" s="10" t="inlineStr">
        <is>
          <t xml:space="preserve">#139</t>
        </is>
      </c>
      <c r="B178" s="9" t="inlineStr">
        <is>
          <t xml:space="preserve">Lewis Hamilton</t>
        </is>
      </c>
      <c r="C178" s="11" t="b">
        <v>0</v>
      </c>
      <c r="D178" s="11" t="b">
        <v>0</v>
      </c>
      <c r="E178" s="11" t="b">
        <v>0</v>
      </c>
      <c r="F178" s="11" t="b">
        <v>0</v>
      </c>
      <c r="G178" s="11" t="b">
        <v>0</v>
      </c>
      <c r="H178" s="11" t="b">
        <v>0</v>
      </c>
      <c r="I178" s="11" t="b">
        <v>0</v>
      </c>
      <c r="J178" s="11" t="b">
        <v>0</v>
      </c>
      <c r="K178" s="11" t="b">
        <v>0</v>
      </c>
      <c r="L178" s="11" t="b">
        <v>0</v>
      </c>
      <c r="M178" s="11" t="b">
        <v>0</v>
      </c>
      <c r="N178" s="11" t="b">
        <v>0</v>
      </c>
      <c r="O178" s="11" t="b">
        <v>0</v>
      </c>
      <c r="P178" s="11" t="b">
        <v>0</v>
      </c>
      <c r="Q178" s="11" t="b">
        <v>0</v>
      </c>
      <c r="R178" s="11" t="b">
        <v>0</v>
      </c>
      <c r="S178" s="12" t="n">
        <f>V178/16</f>
        <v>0</v>
      </c>
      <c r="T178" s="10" t="n">
        <f>COUNTIF(C178,TRUE)</f>
        <v>0</v>
      </c>
      <c r="U178" s="10" t="n">
        <f>COUNTIF(D178:R178,TRUE)</f>
        <v>0</v>
      </c>
      <c r="V178" s="10" t="n">
        <f>T178+U178</f>
        <v>0</v>
      </c>
    </row>
    <row r="179" ht="21" customHeight="1" outlineLevel="1">
      <c r="A179" s="10" t="inlineStr">
        <is>
          <t xml:space="preserve">#140</t>
        </is>
      </c>
      <c r="B179" s="9" t="inlineStr">
        <is>
          <t xml:space="preserve">Lewis Hamilton</t>
        </is>
      </c>
      <c r="C179" s="11" t="b">
        <v>0</v>
      </c>
      <c r="D179" s="11" t="b">
        <v>0</v>
      </c>
      <c r="E179" s="11" t="b">
        <v>0</v>
      </c>
      <c r="F179" s="11" t="b">
        <v>0</v>
      </c>
      <c r="G179" s="11" t="b">
        <v>0</v>
      </c>
      <c r="H179" s="11" t="b">
        <v>0</v>
      </c>
      <c r="I179" s="11" t="b">
        <v>0</v>
      </c>
      <c r="J179" s="11" t="b">
        <v>0</v>
      </c>
      <c r="K179" s="11" t="b">
        <v>0</v>
      </c>
      <c r="L179" s="11" t="b">
        <v>0</v>
      </c>
      <c r="M179" s="11" t="b">
        <v>0</v>
      </c>
      <c r="N179" s="11" t="b">
        <v>0</v>
      </c>
      <c r="O179" s="11" t="b">
        <v>0</v>
      </c>
      <c r="P179" s="11" t="b">
        <v>0</v>
      </c>
      <c r="Q179" s="11" t="b">
        <v>0</v>
      </c>
      <c r="R179" s="11" t="b">
        <v>0</v>
      </c>
      <c r="S179" s="12" t="n">
        <f>V179/16</f>
        <v>0</v>
      </c>
      <c r="T179" s="10" t="n">
        <f>COUNTIF(C179,TRUE)</f>
        <v>0</v>
      </c>
      <c r="U179" s="10" t="n">
        <f>COUNTIF(D179:R179,TRUE)</f>
        <v>0</v>
      </c>
      <c r="V179" s="10" t="n">
        <f>T179+U179</f>
        <v>0</v>
      </c>
    </row>
    <row r="180" ht="21" customHeight="1" outlineLevel="1">
      <c r="A180" s="10" t="inlineStr">
        <is>
          <t xml:space="preserve">#141</t>
        </is>
      </c>
      <c r="B180" s="9" t="inlineStr">
        <is>
          <t xml:space="preserve">Max Verstappen</t>
        </is>
      </c>
      <c r="C180" s="11" t="b">
        <v>0</v>
      </c>
      <c r="D180" s="11" t="b">
        <v>0</v>
      </c>
      <c r="E180" s="11" t="b">
        <v>0</v>
      </c>
      <c r="F180" s="11" t="b">
        <v>0</v>
      </c>
      <c r="G180" s="11" t="b">
        <v>0</v>
      </c>
      <c r="H180" s="11" t="b">
        <v>0</v>
      </c>
      <c r="I180" s="11" t="b">
        <v>0</v>
      </c>
      <c r="J180" s="11" t="b">
        <v>0</v>
      </c>
      <c r="K180" s="11" t="b">
        <v>0</v>
      </c>
      <c r="L180" s="11" t="b">
        <v>0</v>
      </c>
      <c r="M180" s="11" t="b">
        <v>0</v>
      </c>
      <c r="N180" s="11" t="b">
        <v>0</v>
      </c>
      <c r="O180" s="11" t="b">
        <v>0</v>
      </c>
      <c r="P180" s="11" t="b">
        <v>0</v>
      </c>
      <c r="Q180" s="11" t="b">
        <v>0</v>
      </c>
      <c r="R180" s="11" t="b">
        <v>0</v>
      </c>
      <c r="S180" s="12" t="n">
        <f>V180/16</f>
        <v>0</v>
      </c>
      <c r="T180" s="10" t="n">
        <f>COUNTIF(C180,TRUE)</f>
        <v>0</v>
      </c>
      <c r="U180" s="10" t="n">
        <f>COUNTIF(D180:R180,TRUE)</f>
        <v>0</v>
      </c>
      <c r="V180" s="10" t="n">
        <f>T180+U180</f>
        <v>0</v>
      </c>
    </row>
    <row r="181" ht="21" customHeight="1" outlineLevel="1">
      <c r="A181" s="10" t="inlineStr">
        <is>
          <t xml:space="preserve">#142</t>
        </is>
      </c>
      <c r="B181" s="9" t="inlineStr">
        <is>
          <t xml:space="preserve">Lewis Hamilton</t>
        </is>
      </c>
      <c r="C181" s="11" t="b">
        <v>0</v>
      </c>
      <c r="D181" s="11" t="b">
        <v>0</v>
      </c>
      <c r="E181" s="11" t="b">
        <v>0</v>
      </c>
      <c r="F181" s="11" t="b">
        <v>0</v>
      </c>
      <c r="G181" s="11" t="b">
        <v>0</v>
      </c>
      <c r="H181" s="11" t="b">
        <v>0</v>
      </c>
      <c r="I181" s="11" t="b">
        <v>0</v>
      </c>
      <c r="J181" s="11" t="b">
        <v>0</v>
      </c>
      <c r="K181" s="11" t="b">
        <v>0</v>
      </c>
      <c r="L181" s="11" t="b">
        <v>0</v>
      </c>
      <c r="M181" s="11" t="b">
        <v>0</v>
      </c>
      <c r="N181" s="11" t="b">
        <v>0</v>
      </c>
      <c r="O181" s="11" t="b">
        <v>0</v>
      </c>
      <c r="P181" s="11" t="b">
        <v>0</v>
      </c>
      <c r="Q181" s="11" t="b">
        <v>0</v>
      </c>
      <c r="R181" s="11" t="b">
        <v>0</v>
      </c>
      <c r="S181" s="12" t="n">
        <f>V181/16</f>
        <v>0</v>
      </c>
      <c r="T181" s="10" t="n">
        <f>COUNTIF(C181,TRUE)</f>
        <v>0</v>
      </c>
      <c r="U181" s="10" t="n">
        <f>COUNTIF(D181:R181,TRUE)</f>
        <v>0</v>
      </c>
      <c r="V181" s="10" t="n">
        <f>T181+U181</f>
        <v>0</v>
      </c>
    </row>
    <row r="182" ht="21" customHeight="1" outlineLevel="1">
      <c r="A182" s="10" t="inlineStr">
        <is>
          <t xml:space="preserve">#143</t>
        </is>
      </c>
      <c r="B182" s="9" t="inlineStr">
        <is>
          <t xml:space="preserve">Max Verstappen</t>
        </is>
      </c>
      <c r="C182" s="11" t="b">
        <v>0</v>
      </c>
      <c r="D182" s="11" t="b">
        <v>0</v>
      </c>
      <c r="E182" s="11" t="b">
        <v>0</v>
      </c>
      <c r="F182" s="11" t="b">
        <v>0</v>
      </c>
      <c r="G182" s="11" t="b">
        <v>0</v>
      </c>
      <c r="H182" s="11" t="b">
        <v>0</v>
      </c>
      <c r="I182" s="11" t="b">
        <v>0</v>
      </c>
      <c r="J182" s="11" t="b">
        <v>0</v>
      </c>
      <c r="K182" s="11" t="b">
        <v>0</v>
      </c>
      <c r="L182" s="11" t="b">
        <v>0</v>
      </c>
      <c r="M182" s="11" t="b">
        <v>0</v>
      </c>
      <c r="N182" s="11" t="b">
        <v>0</v>
      </c>
      <c r="O182" s="11" t="b">
        <v>0</v>
      </c>
      <c r="P182" s="11" t="b">
        <v>0</v>
      </c>
      <c r="Q182" s="11" t="b">
        <v>0</v>
      </c>
      <c r="R182" s="11" t="b">
        <v>0</v>
      </c>
      <c r="S182" s="12" t="n">
        <f>V182/16</f>
        <v>0</v>
      </c>
      <c r="T182" s="10" t="n">
        <f>COUNTIF(C182,TRUE)</f>
        <v>0</v>
      </c>
      <c r="U182" s="10" t="n">
        <f>COUNTIF(D182:R182,TRUE)</f>
        <v>0</v>
      </c>
      <c r="V182" s="10" t="n">
        <f>T182+U182</f>
        <v>0</v>
      </c>
    </row>
    <row r="183" ht="21" customHeight="1" outlineLevel="1">
      <c r="A183" s="10" t="inlineStr">
        <is>
          <t xml:space="preserve">#144</t>
        </is>
      </c>
      <c r="B183" s="9" t="inlineStr">
        <is>
          <t xml:space="preserve">Lewis Hamilton</t>
        </is>
      </c>
      <c r="C183" s="11" t="b">
        <v>0</v>
      </c>
      <c r="D183" s="11" t="b">
        <v>0</v>
      </c>
      <c r="E183" s="11" t="b">
        <v>0</v>
      </c>
      <c r="F183" s="11" t="b">
        <v>0</v>
      </c>
      <c r="G183" s="11" t="b">
        <v>0</v>
      </c>
      <c r="H183" s="11" t="b">
        <v>0</v>
      </c>
      <c r="I183" s="11" t="b">
        <v>0</v>
      </c>
      <c r="J183" s="11" t="b">
        <v>0</v>
      </c>
      <c r="K183" s="11" t="b">
        <v>0</v>
      </c>
      <c r="L183" s="11" t="b">
        <v>0</v>
      </c>
      <c r="M183" s="11" t="b">
        <v>0</v>
      </c>
      <c r="N183" s="11" t="b">
        <v>0</v>
      </c>
      <c r="O183" s="11" t="b">
        <v>0</v>
      </c>
      <c r="P183" s="11" t="b">
        <v>0</v>
      </c>
      <c r="Q183" s="11" t="b">
        <v>0</v>
      </c>
      <c r="R183" s="11" t="b">
        <v>0</v>
      </c>
      <c r="S183" s="12" t="n">
        <f>V183/16</f>
        <v>0</v>
      </c>
      <c r="T183" s="10" t="n">
        <f>COUNTIF(C183,TRUE)</f>
        <v>0</v>
      </c>
      <c r="U183" s="10" t="n">
        <f>COUNTIF(D183:R183,TRUE)</f>
        <v>0</v>
      </c>
      <c r="V183" s="10" t="n">
        <f>T183+U183</f>
        <v>0</v>
      </c>
    </row>
    <row r="184" ht="21" customHeight="1" outlineLevel="1">
      <c r="A184" s="10" t="inlineStr">
        <is>
          <t xml:space="preserve">#145</t>
        </is>
      </c>
      <c r="B184" s="9" t="inlineStr">
        <is>
          <t xml:space="preserve">Charles Leclerc</t>
        </is>
      </c>
      <c r="C184" s="11" t="b">
        <v>0</v>
      </c>
      <c r="D184" s="11" t="b">
        <v>0</v>
      </c>
      <c r="E184" s="11" t="b">
        <v>0</v>
      </c>
      <c r="F184" s="11" t="b">
        <v>0</v>
      </c>
      <c r="G184" s="11" t="b">
        <v>0</v>
      </c>
      <c r="H184" s="11" t="b">
        <v>0</v>
      </c>
      <c r="I184" s="11" t="b">
        <v>0</v>
      </c>
      <c r="J184" s="11" t="b">
        <v>0</v>
      </c>
      <c r="K184" s="11" t="b">
        <v>0</v>
      </c>
      <c r="L184" s="11" t="b">
        <v>0</v>
      </c>
      <c r="M184" s="11" t="b">
        <v>0</v>
      </c>
      <c r="N184" s="11" t="b">
        <v>0</v>
      </c>
      <c r="O184" s="11" t="b">
        <v>0</v>
      </c>
      <c r="P184" s="11" t="b">
        <v>0</v>
      </c>
      <c r="Q184" s="11" t="b">
        <v>0</v>
      </c>
      <c r="R184" s="11" t="b">
        <v>0</v>
      </c>
      <c r="S184" s="12" t="n">
        <f>V184/16</f>
        <v>0</v>
      </c>
      <c r="T184" s="10" t="n">
        <f>COUNTIF(C184,TRUE)</f>
        <v>0</v>
      </c>
      <c r="U184" s="10" t="n">
        <f>COUNTIF(D184:R184,TRUE)</f>
        <v>0</v>
      </c>
      <c r="V184" s="10" t="n">
        <f>T184+U184</f>
        <v>0</v>
      </c>
    </row>
    <row r="185" ht="21" customHeight="1" outlineLevel="1">
      <c r="A185" s="10" t="inlineStr">
        <is>
          <t xml:space="preserve">#146</t>
        </is>
      </c>
      <c r="B185" s="9" t="inlineStr">
        <is>
          <t xml:space="preserve">Charles Leclerc</t>
        </is>
      </c>
      <c r="C185" s="11" t="b">
        <v>0</v>
      </c>
      <c r="D185" s="11" t="b">
        <v>0</v>
      </c>
      <c r="E185" s="11" t="b">
        <v>0</v>
      </c>
      <c r="F185" s="11" t="b">
        <v>0</v>
      </c>
      <c r="G185" s="11" t="b">
        <v>0</v>
      </c>
      <c r="H185" s="11" t="b">
        <v>0</v>
      </c>
      <c r="I185" s="11" t="b">
        <v>0</v>
      </c>
      <c r="J185" s="11" t="b">
        <v>0</v>
      </c>
      <c r="K185" s="11" t="b">
        <v>0</v>
      </c>
      <c r="L185" s="11" t="b">
        <v>0</v>
      </c>
      <c r="M185" s="11" t="b">
        <v>0</v>
      </c>
      <c r="N185" s="11" t="b">
        <v>0</v>
      </c>
      <c r="O185" s="11" t="b">
        <v>0</v>
      </c>
      <c r="P185" s="11" t="b">
        <v>0</v>
      </c>
      <c r="Q185" s="11" t="b">
        <v>0</v>
      </c>
      <c r="R185" s="11" t="b">
        <v>0</v>
      </c>
      <c r="S185" s="12" t="n">
        <f>V185/16</f>
        <v>0</v>
      </c>
      <c r="T185" s="10" t="n">
        <f>COUNTIF(C185,TRUE)</f>
        <v>0</v>
      </c>
      <c r="U185" s="10" t="n">
        <f>COUNTIF(D185:R185,TRUE)</f>
        <v>0</v>
      </c>
      <c r="V185" s="10" t="n">
        <f>T185+U185</f>
        <v>0</v>
      </c>
    </row>
    <row r="186" ht="21" customHeight="1" outlineLevel="1">
      <c r="A186" s="10" t="inlineStr">
        <is>
          <t xml:space="preserve">#147</t>
        </is>
      </c>
      <c r="B186" s="9" t="inlineStr">
        <is>
          <t xml:space="preserve">Sebastian Vettel</t>
        </is>
      </c>
      <c r="C186" s="11" t="b">
        <v>0</v>
      </c>
      <c r="D186" s="11" t="b">
        <v>0</v>
      </c>
      <c r="E186" s="11" t="b">
        <v>0</v>
      </c>
      <c r="F186" s="11" t="b">
        <v>0</v>
      </c>
      <c r="G186" s="11" t="b">
        <v>0</v>
      </c>
      <c r="H186" s="11" t="b">
        <v>0</v>
      </c>
      <c r="I186" s="11" t="b">
        <v>0</v>
      </c>
      <c r="J186" s="11" t="b">
        <v>0</v>
      </c>
      <c r="K186" s="11" t="b">
        <v>0</v>
      </c>
      <c r="L186" s="11" t="b">
        <v>0</v>
      </c>
      <c r="M186" s="11" t="b">
        <v>0</v>
      </c>
      <c r="N186" s="11" t="b">
        <v>0</v>
      </c>
      <c r="O186" s="11" t="b">
        <v>0</v>
      </c>
      <c r="P186" s="11" t="b">
        <v>0</v>
      </c>
      <c r="Q186" s="11" t="b">
        <v>0</v>
      </c>
      <c r="R186" s="11" t="b">
        <v>0</v>
      </c>
      <c r="S186" s="12" t="n">
        <f>V186/16</f>
        <v>0</v>
      </c>
      <c r="T186" s="10" t="n">
        <f>COUNTIF(C186,TRUE)</f>
        <v>0</v>
      </c>
      <c r="U186" s="10" t="n">
        <f>COUNTIF(D186:R186,TRUE)</f>
        <v>0</v>
      </c>
      <c r="V186" s="10" t="n">
        <f>T186+U186</f>
        <v>0</v>
      </c>
    </row>
    <row r="187" ht="21" customHeight="1" outlineLevel="1">
      <c r="A187" s="10" t="inlineStr">
        <is>
          <t xml:space="preserve">#148</t>
        </is>
      </c>
      <c r="B187" s="9" t="inlineStr">
        <is>
          <t xml:space="preserve">Lewis Hamilton</t>
        </is>
      </c>
      <c r="C187" s="11" t="b">
        <v>0</v>
      </c>
      <c r="D187" s="11" t="b">
        <v>0</v>
      </c>
      <c r="E187" s="11" t="b">
        <v>0</v>
      </c>
      <c r="F187" s="11" t="b">
        <v>0</v>
      </c>
      <c r="G187" s="11" t="b">
        <v>0</v>
      </c>
      <c r="H187" s="11" t="b">
        <v>0</v>
      </c>
      <c r="I187" s="11" t="b">
        <v>0</v>
      </c>
      <c r="J187" s="11" t="b">
        <v>0</v>
      </c>
      <c r="K187" s="11" t="b">
        <v>0</v>
      </c>
      <c r="L187" s="11" t="b">
        <v>0</v>
      </c>
      <c r="M187" s="11" t="b">
        <v>0</v>
      </c>
      <c r="N187" s="11" t="b">
        <v>0</v>
      </c>
      <c r="O187" s="11" t="b">
        <v>0</v>
      </c>
      <c r="P187" s="11" t="b">
        <v>0</v>
      </c>
      <c r="Q187" s="11" t="b">
        <v>0</v>
      </c>
      <c r="R187" s="11" t="b">
        <v>0</v>
      </c>
      <c r="S187" s="12" t="n">
        <f>V187/16</f>
        <v>0</v>
      </c>
      <c r="T187" s="10" t="n">
        <f>COUNTIF(C187,TRUE)</f>
        <v>0</v>
      </c>
      <c r="U187" s="10" t="n">
        <f>COUNTIF(D187:R187,TRUE)</f>
        <v>0</v>
      </c>
      <c r="V187" s="10" t="n">
        <f>T187+U187</f>
        <v>0</v>
      </c>
    </row>
    <row r="188" ht="21" customHeight="1" outlineLevel="1">
      <c r="A188" s="10" t="inlineStr">
        <is>
          <t xml:space="preserve">#149</t>
        </is>
      </c>
      <c r="B188" s="9" t="inlineStr">
        <is>
          <t xml:space="preserve">Valtteri Bottas</t>
        </is>
      </c>
      <c r="C188" s="11" t="b">
        <v>0</v>
      </c>
      <c r="D188" s="11" t="b">
        <v>0</v>
      </c>
      <c r="E188" s="11" t="b">
        <v>0</v>
      </c>
      <c r="F188" s="11" t="b">
        <v>0</v>
      </c>
      <c r="G188" s="11" t="b">
        <v>0</v>
      </c>
      <c r="H188" s="11" t="b">
        <v>0</v>
      </c>
      <c r="I188" s="11" t="b">
        <v>0</v>
      </c>
      <c r="J188" s="11" t="b">
        <v>0</v>
      </c>
      <c r="K188" s="11" t="b">
        <v>0</v>
      </c>
      <c r="L188" s="11" t="b">
        <v>0</v>
      </c>
      <c r="M188" s="11" t="b">
        <v>0</v>
      </c>
      <c r="N188" s="11" t="b">
        <v>0</v>
      </c>
      <c r="O188" s="11" t="b">
        <v>0</v>
      </c>
      <c r="P188" s="11" t="b">
        <v>0</v>
      </c>
      <c r="Q188" s="11" t="b">
        <v>0</v>
      </c>
      <c r="R188" s="11" t="b">
        <v>0</v>
      </c>
      <c r="S188" s="12" t="n">
        <f>V188/16</f>
        <v>0</v>
      </c>
      <c r="T188" s="10" t="n">
        <f>COUNTIF(C188,TRUE)</f>
        <v>0</v>
      </c>
      <c r="U188" s="10" t="n">
        <f>COUNTIF(D188:R188,TRUE)</f>
        <v>0</v>
      </c>
      <c r="V188" s="10" t="n">
        <f>T188+U188</f>
        <v>0</v>
      </c>
    </row>
    <row r="189" ht="21" customHeight="1" outlineLevel="1">
      <c r="A189" s="10" t="inlineStr">
        <is>
          <t xml:space="preserve">#150</t>
        </is>
      </c>
      <c r="B189" s="9" t="inlineStr">
        <is>
          <t xml:space="preserve">Lewis Hamilton</t>
        </is>
      </c>
      <c r="C189" s="11" t="b">
        <v>0</v>
      </c>
      <c r="D189" s="11" t="b">
        <v>0</v>
      </c>
      <c r="E189" s="11" t="b">
        <v>0</v>
      </c>
      <c r="F189" s="11" t="b">
        <v>0</v>
      </c>
      <c r="G189" s="11" t="b">
        <v>0</v>
      </c>
      <c r="H189" s="11" t="b">
        <v>0</v>
      </c>
      <c r="I189" s="11" t="b">
        <v>0</v>
      </c>
      <c r="J189" s="11" t="b">
        <v>0</v>
      </c>
      <c r="K189" s="11" t="b">
        <v>0</v>
      </c>
      <c r="L189" s="11" t="b">
        <v>0</v>
      </c>
      <c r="M189" s="11" t="b">
        <v>0</v>
      </c>
      <c r="N189" s="11" t="b">
        <v>0</v>
      </c>
      <c r="O189" s="11" t="b">
        <v>0</v>
      </c>
      <c r="P189" s="11" t="b">
        <v>0</v>
      </c>
      <c r="Q189" s="11" t="b">
        <v>0</v>
      </c>
      <c r="R189" s="11" t="b">
        <v>0</v>
      </c>
      <c r="S189" s="12" t="n">
        <f>V189/16</f>
        <v>0</v>
      </c>
      <c r="T189" s="10" t="n">
        <f>COUNTIF(C189,TRUE)</f>
        <v>0</v>
      </c>
      <c r="U189" s="10" t="n">
        <f>COUNTIF(D189:R189,TRUE)</f>
        <v>0</v>
      </c>
      <c r="V189" s="10" t="n">
        <f>T189+U189</f>
        <v>0</v>
      </c>
    </row>
    <row r="190" ht="21" customHeight="1" outlineLevel="1">
      <c r="A190" s="10" t="inlineStr">
        <is>
          <t xml:space="preserve">#151</t>
        </is>
      </c>
      <c r="B190" s="9" t="inlineStr">
        <is>
          <t xml:space="preserve">Valtteri Bottas</t>
        </is>
      </c>
      <c r="C190" s="11" t="b">
        <v>0</v>
      </c>
      <c r="D190" s="11" t="b">
        <v>0</v>
      </c>
      <c r="E190" s="11" t="b">
        <v>0</v>
      </c>
      <c r="F190" s="11" t="b">
        <v>0</v>
      </c>
      <c r="G190" s="11" t="b">
        <v>0</v>
      </c>
      <c r="H190" s="11" t="b">
        <v>0</v>
      </c>
      <c r="I190" s="11" t="b">
        <v>0</v>
      </c>
      <c r="J190" s="11" t="b">
        <v>0</v>
      </c>
      <c r="K190" s="11" t="b">
        <v>0</v>
      </c>
      <c r="L190" s="11" t="b">
        <v>0</v>
      </c>
      <c r="M190" s="11" t="b">
        <v>0</v>
      </c>
      <c r="N190" s="11" t="b">
        <v>0</v>
      </c>
      <c r="O190" s="11" t="b">
        <v>0</v>
      </c>
      <c r="P190" s="11" t="b">
        <v>0</v>
      </c>
      <c r="Q190" s="11" t="b">
        <v>0</v>
      </c>
      <c r="R190" s="11" t="b">
        <v>0</v>
      </c>
      <c r="S190" s="12" t="n">
        <f>V190/16</f>
        <v>0</v>
      </c>
      <c r="T190" s="10" t="n">
        <f>COUNTIF(C190,TRUE)</f>
        <v>0</v>
      </c>
      <c r="U190" s="10" t="n">
        <f>COUNTIF(D190:R190,TRUE)</f>
        <v>0</v>
      </c>
      <c r="V190" s="10" t="n">
        <f>T190+U190</f>
        <v>0</v>
      </c>
    </row>
    <row r="191" ht="21" customHeight="1" outlineLevel="1">
      <c r="A191" s="10" t="inlineStr">
        <is>
          <t xml:space="preserve">#152</t>
        </is>
      </c>
      <c r="B191" s="9" t="inlineStr">
        <is>
          <t xml:space="preserve">Max Verstappen</t>
        </is>
      </c>
      <c r="C191" s="11" t="b">
        <v>0</v>
      </c>
      <c r="D191" s="11" t="b">
        <v>0</v>
      </c>
      <c r="E191" s="11" t="b">
        <v>0</v>
      </c>
      <c r="F191" s="11" t="b">
        <v>0</v>
      </c>
      <c r="G191" s="11" t="b">
        <v>0</v>
      </c>
      <c r="H191" s="11" t="b">
        <v>0</v>
      </c>
      <c r="I191" s="11" t="b">
        <v>0</v>
      </c>
      <c r="J191" s="11" t="b">
        <v>0</v>
      </c>
      <c r="K191" s="11" t="b">
        <v>0</v>
      </c>
      <c r="L191" s="11" t="b">
        <v>0</v>
      </c>
      <c r="M191" s="11" t="b">
        <v>0</v>
      </c>
      <c r="N191" s="11" t="b">
        <v>0</v>
      </c>
      <c r="O191" s="11" t="b">
        <v>0</v>
      </c>
      <c r="P191" s="11" t="b">
        <v>0</v>
      </c>
      <c r="Q191" s="11" t="b">
        <v>0</v>
      </c>
      <c r="R191" s="11" t="b">
        <v>0</v>
      </c>
      <c r="S191" s="12" t="n">
        <f>V191/16</f>
        <v>0</v>
      </c>
      <c r="T191" s="10" t="n">
        <f>COUNTIF(C191,TRUE)</f>
        <v>0</v>
      </c>
      <c r="U191" s="10" t="n">
        <f>COUNTIF(D191:R191,TRUE)</f>
        <v>0</v>
      </c>
      <c r="V191" s="10" t="n">
        <f>T191+U191</f>
        <v>0</v>
      </c>
    </row>
    <row r="192" ht="21" customHeight="1" outlineLevel="1">
      <c r="A192" s="10" t="inlineStr">
        <is>
          <t xml:space="preserve">#153</t>
        </is>
      </c>
      <c r="B192" s="9" t="inlineStr">
        <is>
          <t xml:space="preserve">Lewis Hamilton</t>
        </is>
      </c>
      <c r="C192" s="11" t="b">
        <v>0</v>
      </c>
      <c r="D192" s="11" t="b">
        <v>0</v>
      </c>
      <c r="E192" s="11" t="b">
        <v>0</v>
      </c>
      <c r="F192" s="11" t="b">
        <v>0</v>
      </c>
      <c r="G192" s="11" t="b">
        <v>0</v>
      </c>
      <c r="H192" s="11" t="b">
        <v>0</v>
      </c>
      <c r="I192" s="11" t="b">
        <v>0</v>
      </c>
      <c r="J192" s="11" t="b">
        <v>0</v>
      </c>
      <c r="K192" s="11" t="b">
        <v>0</v>
      </c>
      <c r="L192" s="11" t="b">
        <v>0</v>
      </c>
      <c r="M192" s="11" t="b">
        <v>0</v>
      </c>
      <c r="N192" s="11" t="b">
        <v>0</v>
      </c>
      <c r="O192" s="11" t="b">
        <v>0</v>
      </c>
      <c r="P192" s="11" t="b">
        <v>0</v>
      </c>
      <c r="Q192" s="11" t="b">
        <v>0</v>
      </c>
      <c r="R192" s="11" t="b">
        <v>0</v>
      </c>
      <c r="S192" s="12" t="n">
        <f>V192/16</f>
        <v>0</v>
      </c>
      <c r="T192" s="10" t="n">
        <f>COUNTIF(C192,TRUE)</f>
        <v>0</v>
      </c>
      <c r="U192" s="10" t="n">
        <f>COUNTIF(D192:R192,TRUE)</f>
        <v>0</v>
      </c>
      <c r="V192" s="10" t="n">
        <f>T192+U192</f>
        <v>0</v>
      </c>
    </row>
    <row r="193" ht="7" customHeight="1"/>
    <row r="194" ht="27" customHeight="1">
      <c r="A194" s="8" t="inlineStr">
        <is>
          <t xml:space="preserve">GRAND PRIX DRIVER OF THE DAY  ·  20 cartes</t>
        </is>
      </c>
      <c r="S194" s="12" t="n">
        <f>SUM(V195:V214)/320</f>
        <v>0</v>
      </c>
    </row>
    <row r="195" ht="21" customHeight="1" outlineLevel="1">
      <c r="A195" s="10" t="inlineStr">
        <is>
          <t xml:space="preserve">#154</t>
        </is>
      </c>
      <c r="B195" s="9" t="inlineStr">
        <is>
          <t xml:space="preserve">Valtteri Bottas</t>
        </is>
      </c>
      <c r="C195" s="11" t="b">
        <v>0</v>
      </c>
      <c r="D195" s="11" t="b">
        <v>0</v>
      </c>
      <c r="E195" s="11" t="b">
        <v>0</v>
      </c>
      <c r="F195" s="11" t="b">
        <v>0</v>
      </c>
      <c r="G195" s="11" t="b">
        <v>0</v>
      </c>
      <c r="H195" s="11" t="b">
        <v>0</v>
      </c>
      <c r="I195" s="11" t="b">
        <v>0</v>
      </c>
      <c r="J195" s="11" t="b">
        <v>0</v>
      </c>
      <c r="K195" s="11" t="b">
        <v>0</v>
      </c>
      <c r="L195" s="11" t="b">
        <v>0</v>
      </c>
      <c r="M195" s="11" t="b">
        <v>0</v>
      </c>
      <c r="N195" s="11" t="b">
        <v>0</v>
      </c>
      <c r="O195" s="11" t="b">
        <v>0</v>
      </c>
      <c r="P195" s="11" t="b">
        <v>0</v>
      </c>
      <c r="Q195" s="11" t="b">
        <v>0</v>
      </c>
      <c r="R195" s="11" t="b">
        <v>0</v>
      </c>
      <c r="S195" s="12" t="n">
        <f>V195/16</f>
        <v>0</v>
      </c>
      <c r="T195" s="10" t="n">
        <f>COUNTIF(C195,TRUE)</f>
        <v>0</v>
      </c>
      <c r="U195" s="10" t="n">
        <f>COUNTIF(D195:R195,TRUE)</f>
        <v>0</v>
      </c>
      <c r="V195" s="10" t="n">
        <f>T195+U195</f>
        <v>0</v>
      </c>
    </row>
    <row r="196" ht="21" customHeight="1" outlineLevel="1">
      <c r="A196" s="10" t="inlineStr">
        <is>
          <t xml:space="preserve">#155</t>
        </is>
      </c>
      <c r="B196" s="9" t="inlineStr">
        <is>
          <t xml:space="preserve">Charles Leclerc</t>
        </is>
      </c>
      <c r="C196" s="11" t="b">
        <v>0</v>
      </c>
      <c r="D196" s="11" t="b">
        <v>0</v>
      </c>
      <c r="E196" s="11" t="b">
        <v>0</v>
      </c>
      <c r="F196" s="11" t="b">
        <v>0</v>
      </c>
      <c r="G196" s="11" t="b">
        <v>0</v>
      </c>
      <c r="H196" s="11" t="b">
        <v>0</v>
      </c>
      <c r="I196" s="11" t="b">
        <v>0</v>
      </c>
      <c r="J196" s="11" t="b">
        <v>0</v>
      </c>
      <c r="K196" s="11" t="b">
        <v>0</v>
      </c>
      <c r="L196" s="11" t="b">
        <v>0</v>
      </c>
      <c r="M196" s="11" t="b">
        <v>0</v>
      </c>
      <c r="N196" s="11" t="b">
        <v>0</v>
      </c>
      <c r="O196" s="11" t="b">
        <v>0</v>
      </c>
      <c r="P196" s="11" t="b">
        <v>0</v>
      </c>
      <c r="Q196" s="11" t="b">
        <v>0</v>
      </c>
      <c r="R196" s="11" t="b">
        <v>0</v>
      </c>
      <c r="S196" s="12" t="n">
        <f>V196/16</f>
        <v>0</v>
      </c>
      <c r="T196" s="10" t="n">
        <f>COUNTIF(C196,TRUE)</f>
        <v>0</v>
      </c>
      <c r="U196" s="10" t="n">
        <f>COUNTIF(D196:R196,TRUE)</f>
        <v>0</v>
      </c>
      <c r="V196" s="10" t="n">
        <f>T196+U196</f>
        <v>0</v>
      </c>
    </row>
    <row r="197" ht="21" customHeight="1" outlineLevel="1">
      <c r="A197" s="10" t="inlineStr">
        <is>
          <t xml:space="preserve">#156</t>
        </is>
      </c>
      <c r="B197" s="9" t="inlineStr">
        <is>
          <t xml:space="preserve">Alexander Albon (RC)</t>
        </is>
      </c>
      <c r="C197" s="11" t="b">
        <v>0</v>
      </c>
      <c r="D197" s="11" t="b">
        <v>0</v>
      </c>
      <c r="E197" s="11" t="b">
        <v>0</v>
      </c>
      <c r="F197" s="11" t="b">
        <v>0</v>
      </c>
      <c r="G197" s="11" t="b">
        <v>0</v>
      </c>
      <c r="H197" s="11" t="b">
        <v>0</v>
      </c>
      <c r="I197" s="11" t="b">
        <v>0</v>
      </c>
      <c r="J197" s="11" t="b">
        <v>0</v>
      </c>
      <c r="K197" s="11" t="b">
        <v>0</v>
      </c>
      <c r="L197" s="11" t="b">
        <v>0</v>
      </c>
      <c r="M197" s="11" t="b">
        <v>0</v>
      </c>
      <c r="N197" s="11" t="b">
        <v>0</v>
      </c>
      <c r="O197" s="11" t="b">
        <v>0</v>
      </c>
      <c r="P197" s="11" t="b">
        <v>0</v>
      </c>
      <c r="Q197" s="11" t="b">
        <v>0</v>
      </c>
      <c r="R197" s="11" t="b">
        <v>0</v>
      </c>
      <c r="S197" s="12" t="n">
        <f>V197/16</f>
        <v>0</v>
      </c>
      <c r="T197" s="10" t="n">
        <f>COUNTIF(C197,TRUE)</f>
        <v>0</v>
      </c>
      <c r="U197" s="10" t="n">
        <f>COUNTIF(D197:R197,TRUE)</f>
        <v>0</v>
      </c>
      <c r="V197" s="10" t="n">
        <f>T197+U197</f>
        <v>0</v>
      </c>
    </row>
    <row r="198" ht="21" customHeight="1" outlineLevel="1">
      <c r="A198" s="10" t="inlineStr">
        <is>
          <t xml:space="preserve">#157</t>
        </is>
      </c>
      <c r="B198" s="9" t="inlineStr">
        <is>
          <t xml:space="preserve">Charles Leclerc</t>
        </is>
      </c>
      <c r="C198" s="11" t="b">
        <v>0</v>
      </c>
      <c r="D198" s="11" t="b">
        <v>0</v>
      </c>
      <c r="E198" s="11" t="b">
        <v>0</v>
      </c>
      <c r="F198" s="11" t="b">
        <v>0</v>
      </c>
      <c r="G198" s="11" t="b">
        <v>0</v>
      </c>
      <c r="H198" s="11" t="b">
        <v>0</v>
      </c>
      <c r="I198" s="11" t="b">
        <v>0</v>
      </c>
      <c r="J198" s="11" t="b">
        <v>0</v>
      </c>
      <c r="K198" s="11" t="b">
        <v>0</v>
      </c>
      <c r="L198" s="11" t="b">
        <v>0</v>
      </c>
      <c r="M198" s="11" t="b">
        <v>0</v>
      </c>
      <c r="N198" s="11" t="b">
        <v>0</v>
      </c>
      <c r="O198" s="11" t="b">
        <v>0</v>
      </c>
      <c r="P198" s="11" t="b">
        <v>0</v>
      </c>
      <c r="Q198" s="11" t="b">
        <v>0</v>
      </c>
      <c r="R198" s="11" t="b">
        <v>0</v>
      </c>
      <c r="S198" s="12" t="n">
        <f>V198/16</f>
        <v>0</v>
      </c>
      <c r="T198" s="10" t="n">
        <f>COUNTIF(C198,TRUE)</f>
        <v>0</v>
      </c>
      <c r="U198" s="10" t="n">
        <f>COUNTIF(D198:R198,TRUE)</f>
        <v>0</v>
      </c>
      <c r="V198" s="10" t="n">
        <f>T198+U198</f>
        <v>0</v>
      </c>
    </row>
    <row r="199" ht="21" customHeight="1" outlineLevel="1">
      <c r="A199" s="10" t="inlineStr">
        <is>
          <t xml:space="preserve">#158</t>
        </is>
      </c>
      <c r="B199" s="9" t="inlineStr">
        <is>
          <t xml:space="preserve">Max Verstappen</t>
        </is>
      </c>
      <c r="C199" s="11" t="b">
        <v>0</v>
      </c>
      <c r="D199" s="11" t="b">
        <v>0</v>
      </c>
      <c r="E199" s="11" t="b">
        <v>0</v>
      </c>
      <c r="F199" s="11" t="b">
        <v>0</v>
      </c>
      <c r="G199" s="11" t="b">
        <v>0</v>
      </c>
      <c r="H199" s="11" t="b">
        <v>0</v>
      </c>
      <c r="I199" s="11" t="b">
        <v>0</v>
      </c>
      <c r="J199" s="11" t="b">
        <v>0</v>
      </c>
      <c r="K199" s="11" t="b">
        <v>0</v>
      </c>
      <c r="L199" s="11" t="b">
        <v>0</v>
      </c>
      <c r="M199" s="11" t="b">
        <v>0</v>
      </c>
      <c r="N199" s="11" t="b">
        <v>0</v>
      </c>
      <c r="O199" s="11" t="b">
        <v>0</v>
      </c>
      <c r="P199" s="11" t="b">
        <v>0</v>
      </c>
      <c r="Q199" s="11" t="b">
        <v>0</v>
      </c>
      <c r="R199" s="11" t="b">
        <v>0</v>
      </c>
      <c r="S199" s="12" t="n">
        <f>V199/16</f>
        <v>0</v>
      </c>
      <c r="T199" s="10" t="n">
        <f>COUNTIF(C199,TRUE)</f>
        <v>0</v>
      </c>
      <c r="U199" s="10" t="n">
        <f>COUNTIF(D199:R199,TRUE)</f>
        <v>0</v>
      </c>
      <c r="V199" s="10" t="n">
        <f>T199+U199</f>
        <v>0</v>
      </c>
    </row>
    <row r="200" ht="21" customHeight="1" outlineLevel="1">
      <c r="A200" s="10" t="inlineStr">
        <is>
          <t xml:space="preserve">#159</t>
        </is>
      </c>
      <c r="B200" s="9" t="inlineStr">
        <is>
          <t xml:space="preserve">Max Verstappen</t>
        </is>
      </c>
      <c r="C200" s="11" t="b">
        <v>0</v>
      </c>
      <c r="D200" s="11" t="b">
        <v>0</v>
      </c>
      <c r="E200" s="11" t="b">
        <v>0</v>
      </c>
      <c r="F200" s="11" t="b">
        <v>0</v>
      </c>
      <c r="G200" s="11" t="b">
        <v>0</v>
      </c>
      <c r="H200" s="11" t="b">
        <v>0</v>
      </c>
      <c r="I200" s="11" t="b">
        <v>0</v>
      </c>
      <c r="J200" s="11" t="b">
        <v>0</v>
      </c>
      <c r="K200" s="11" t="b">
        <v>0</v>
      </c>
      <c r="L200" s="11" t="b">
        <v>0</v>
      </c>
      <c r="M200" s="11" t="b">
        <v>0</v>
      </c>
      <c r="N200" s="11" t="b">
        <v>0</v>
      </c>
      <c r="O200" s="11" t="b">
        <v>0</v>
      </c>
      <c r="P200" s="11" t="b">
        <v>0</v>
      </c>
      <c r="Q200" s="11" t="b">
        <v>0</v>
      </c>
      <c r="R200" s="11" t="b">
        <v>0</v>
      </c>
      <c r="S200" s="12" t="n">
        <f>V200/16</f>
        <v>0</v>
      </c>
      <c r="T200" s="10" t="n">
        <f>COUNTIF(C200,TRUE)</f>
        <v>0</v>
      </c>
      <c r="U200" s="10" t="n">
        <f>COUNTIF(D200:R200,TRUE)</f>
        <v>0</v>
      </c>
      <c r="V200" s="10" t="n">
        <f>T200+U200</f>
        <v>0</v>
      </c>
    </row>
    <row r="201" ht="21" customHeight="1" outlineLevel="1">
      <c r="A201" s="10" t="inlineStr">
        <is>
          <t xml:space="preserve">#160</t>
        </is>
      </c>
      <c r="B201" s="9" t="inlineStr">
        <is>
          <t xml:space="preserve">Sebastian Vettel</t>
        </is>
      </c>
      <c r="C201" s="11" t="b">
        <v>0</v>
      </c>
      <c r="D201" s="11" t="b">
        <v>0</v>
      </c>
      <c r="E201" s="11" t="b">
        <v>0</v>
      </c>
      <c r="F201" s="11" t="b">
        <v>0</v>
      </c>
      <c r="G201" s="11" t="b">
        <v>0</v>
      </c>
      <c r="H201" s="11" t="b">
        <v>0</v>
      </c>
      <c r="I201" s="11" t="b">
        <v>0</v>
      </c>
      <c r="J201" s="11" t="b">
        <v>0</v>
      </c>
      <c r="K201" s="11" t="b">
        <v>0</v>
      </c>
      <c r="L201" s="11" t="b">
        <v>0</v>
      </c>
      <c r="M201" s="11" t="b">
        <v>0</v>
      </c>
      <c r="N201" s="11" t="b">
        <v>0</v>
      </c>
      <c r="O201" s="11" t="b">
        <v>0</v>
      </c>
      <c r="P201" s="11" t="b">
        <v>0</v>
      </c>
      <c r="Q201" s="11" t="b">
        <v>0</v>
      </c>
      <c r="R201" s="11" t="b">
        <v>0</v>
      </c>
      <c r="S201" s="12" t="n">
        <f>V201/16</f>
        <v>0</v>
      </c>
      <c r="T201" s="10" t="n">
        <f>COUNTIF(C201,TRUE)</f>
        <v>0</v>
      </c>
      <c r="U201" s="10" t="n">
        <f>COUNTIF(D201:R201,TRUE)</f>
        <v>0</v>
      </c>
      <c r="V201" s="10" t="n">
        <f>T201+U201</f>
        <v>0</v>
      </c>
    </row>
    <row r="202" ht="21" customHeight="1" outlineLevel="1">
      <c r="A202" s="10" t="inlineStr">
        <is>
          <t xml:space="preserve">#161</t>
        </is>
      </c>
      <c r="B202" s="9" t="inlineStr">
        <is>
          <t xml:space="preserve">Lando Norris (RC)</t>
        </is>
      </c>
      <c r="C202" s="11" t="b">
        <v>0</v>
      </c>
      <c r="D202" s="11" t="b">
        <v>0</v>
      </c>
      <c r="E202" s="11" t="b">
        <v>0</v>
      </c>
      <c r="F202" s="11" t="b">
        <v>0</v>
      </c>
      <c r="G202" s="11" t="b">
        <v>0</v>
      </c>
      <c r="H202" s="11" t="b">
        <v>0</v>
      </c>
      <c r="I202" s="11" t="b">
        <v>0</v>
      </c>
      <c r="J202" s="11" t="b">
        <v>0</v>
      </c>
      <c r="K202" s="11" t="b">
        <v>0</v>
      </c>
      <c r="L202" s="11" t="b">
        <v>0</v>
      </c>
      <c r="M202" s="11" t="b">
        <v>0</v>
      </c>
      <c r="N202" s="11" t="b">
        <v>0</v>
      </c>
      <c r="O202" s="11" t="b">
        <v>0</v>
      </c>
      <c r="P202" s="11" t="b">
        <v>0</v>
      </c>
      <c r="Q202" s="11" t="b">
        <v>0</v>
      </c>
      <c r="R202" s="11" t="b">
        <v>0</v>
      </c>
      <c r="S202" s="12" t="n">
        <f>V202/16</f>
        <v>0</v>
      </c>
      <c r="T202" s="10" t="n">
        <f>COUNTIF(C202,TRUE)</f>
        <v>0</v>
      </c>
      <c r="U202" s="10" t="n">
        <f>COUNTIF(D202:R202,TRUE)</f>
        <v>0</v>
      </c>
      <c r="V202" s="10" t="n">
        <f>T202+U202</f>
        <v>0</v>
      </c>
    </row>
    <row r="203" ht="21" customHeight="1" outlineLevel="1">
      <c r="A203" s="10" t="inlineStr">
        <is>
          <t xml:space="preserve">#162</t>
        </is>
      </c>
      <c r="B203" s="9" t="inlineStr">
        <is>
          <t xml:space="preserve">Max Verstappen</t>
        </is>
      </c>
      <c r="C203" s="11" t="b">
        <v>0</v>
      </c>
      <c r="D203" s="11" t="b">
        <v>0</v>
      </c>
      <c r="E203" s="11" t="b">
        <v>0</v>
      </c>
      <c r="F203" s="11" t="b">
        <v>0</v>
      </c>
      <c r="G203" s="11" t="b">
        <v>0</v>
      </c>
      <c r="H203" s="11" t="b">
        <v>0</v>
      </c>
      <c r="I203" s="11" t="b">
        <v>0</v>
      </c>
      <c r="J203" s="11" t="b">
        <v>0</v>
      </c>
      <c r="K203" s="11" t="b">
        <v>0</v>
      </c>
      <c r="L203" s="11" t="b">
        <v>0</v>
      </c>
      <c r="M203" s="11" t="b">
        <v>0</v>
      </c>
      <c r="N203" s="11" t="b">
        <v>0</v>
      </c>
      <c r="O203" s="11" t="b">
        <v>0</v>
      </c>
      <c r="P203" s="11" t="b">
        <v>0</v>
      </c>
      <c r="Q203" s="11" t="b">
        <v>0</v>
      </c>
      <c r="R203" s="11" t="b">
        <v>0</v>
      </c>
      <c r="S203" s="12" t="n">
        <f>V203/16</f>
        <v>0</v>
      </c>
      <c r="T203" s="10" t="n">
        <f>COUNTIF(C203,TRUE)</f>
        <v>0</v>
      </c>
      <c r="U203" s="10" t="n">
        <f>COUNTIF(D203:R203,TRUE)</f>
        <v>0</v>
      </c>
      <c r="V203" s="10" t="n">
        <f>T203+U203</f>
        <v>0</v>
      </c>
    </row>
    <row r="204" ht="21" customHeight="1" outlineLevel="1">
      <c r="A204" s="10" t="inlineStr">
        <is>
          <t xml:space="preserve">#163</t>
        </is>
      </c>
      <c r="B204" s="9" t="inlineStr">
        <is>
          <t xml:space="preserve">Charles Leclerc</t>
        </is>
      </c>
      <c r="C204" s="11" t="b">
        <v>0</v>
      </c>
      <c r="D204" s="11" t="b">
        <v>0</v>
      </c>
      <c r="E204" s="11" t="b">
        <v>0</v>
      </c>
      <c r="F204" s="11" t="b">
        <v>0</v>
      </c>
      <c r="G204" s="11" t="b">
        <v>0</v>
      </c>
      <c r="H204" s="11" t="b">
        <v>0</v>
      </c>
      <c r="I204" s="11" t="b">
        <v>0</v>
      </c>
      <c r="J204" s="11" t="b">
        <v>0</v>
      </c>
      <c r="K204" s="11" t="b">
        <v>0</v>
      </c>
      <c r="L204" s="11" t="b">
        <v>0</v>
      </c>
      <c r="M204" s="11" t="b">
        <v>0</v>
      </c>
      <c r="N204" s="11" t="b">
        <v>0</v>
      </c>
      <c r="O204" s="11" t="b">
        <v>0</v>
      </c>
      <c r="P204" s="11" t="b">
        <v>0</v>
      </c>
      <c r="Q204" s="11" t="b">
        <v>0</v>
      </c>
      <c r="R204" s="11" t="b">
        <v>0</v>
      </c>
      <c r="S204" s="12" t="n">
        <f>V204/16</f>
        <v>0</v>
      </c>
      <c r="T204" s="10" t="n">
        <f>COUNTIF(C204,TRUE)</f>
        <v>0</v>
      </c>
      <c r="U204" s="10" t="n">
        <f>COUNTIF(D204:R204,TRUE)</f>
        <v>0</v>
      </c>
      <c r="V204" s="10" t="n">
        <f>T204+U204</f>
        <v>0</v>
      </c>
    </row>
    <row r="205" ht="21" customHeight="1" outlineLevel="1">
      <c r="A205" s="10" t="inlineStr">
        <is>
          <t xml:space="preserve">#164</t>
        </is>
      </c>
      <c r="B205" s="9" t="inlineStr">
        <is>
          <t xml:space="preserve">Max Verstappen</t>
        </is>
      </c>
      <c r="C205" s="11" t="b">
        <v>0</v>
      </c>
      <c r="D205" s="11" t="b">
        <v>0</v>
      </c>
      <c r="E205" s="11" t="b">
        <v>0</v>
      </c>
      <c r="F205" s="11" t="b">
        <v>0</v>
      </c>
      <c r="G205" s="11" t="b">
        <v>0</v>
      </c>
      <c r="H205" s="11" t="b">
        <v>0</v>
      </c>
      <c r="I205" s="11" t="b">
        <v>0</v>
      </c>
      <c r="J205" s="11" t="b">
        <v>0</v>
      </c>
      <c r="K205" s="11" t="b">
        <v>0</v>
      </c>
      <c r="L205" s="11" t="b">
        <v>0</v>
      </c>
      <c r="M205" s="11" t="b">
        <v>0</v>
      </c>
      <c r="N205" s="11" t="b">
        <v>0</v>
      </c>
      <c r="O205" s="11" t="b">
        <v>0</v>
      </c>
      <c r="P205" s="11" t="b">
        <v>0</v>
      </c>
      <c r="Q205" s="11" t="b">
        <v>0</v>
      </c>
      <c r="R205" s="11" t="b">
        <v>0</v>
      </c>
      <c r="S205" s="12" t="n">
        <f>V205/16</f>
        <v>0</v>
      </c>
      <c r="T205" s="10" t="n">
        <f>COUNTIF(C205,TRUE)</f>
        <v>0</v>
      </c>
      <c r="U205" s="10" t="n">
        <f>COUNTIF(D205:R205,TRUE)</f>
        <v>0</v>
      </c>
      <c r="V205" s="10" t="n">
        <f>T205+U205</f>
        <v>0</v>
      </c>
    </row>
    <row r="206" ht="21" customHeight="1" outlineLevel="1">
      <c r="A206" s="10" t="inlineStr">
        <is>
          <t xml:space="preserve">#165</t>
        </is>
      </c>
      <c r="B206" s="9" t="inlineStr">
        <is>
          <t xml:space="preserve">Max Verstappen</t>
        </is>
      </c>
      <c r="C206" s="11" t="b">
        <v>0</v>
      </c>
      <c r="D206" s="11" t="b">
        <v>0</v>
      </c>
      <c r="E206" s="11" t="b">
        <v>0</v>
      </c>
      <c r="F206" s="11" t="b">
        <v>0</v>
      </c>
      <c r="G206" s="11" t="b">
        <v>0</v>
      </c>
      <c r="H206" s="11" t="b">
        <v>0</v>
      </c>
      <c r="I206" s="11" t="b">
        <v>0</v>
      </c>
      <c r="J206" s="11" t="b">
        <v>0</v>
      </c>
      <c r="K206" s="11" t="b">
        <v>0</v>
      </c>
      <c r="L206" s="11" t="b">
        <v>0</v>
      </c>
      <c r="M206" s="11" t="b">
        <v>0</v>
      </c>
      <c r="N206" s="11" t="b">
        <v>0</v>
      </c>
      <c r="O206" s="11" t="b">
        <v>0</v>
      </c>
      <c r="P206" s="11" t="b">
        <v>0</v>
      </c>
      <c r="Q206" s="11" t="b">
        <v>0</v>
      </c>
      <c r="R206" s="11" t="b">
        <v>0</v>
      </c>
      <c r="S206" s="12" t="n">
        <f>V206/16</f>
        <v>0</v>
      </c>
      <c r="T206" s="10" t="n">
        <f>COUNTIF(C206,TRUE)</f>
        <v>0</v>
      </c>
      <c r="U206" s="10" t="n">
        <f>COUNTIF(D206:R206,TRUE)</f>
        <v>0</v>
      </c>
      <c r="V206" s="10" t="n">
        <f>T206+U206</f>
        <v>0</v>
      </c>
    </row>
    <row r="207" ht="21" customHeight="1" outlineLevel="1">
      <c r="A207" s="10" t="inlineStr">
        <is>
          <t xml:space="preserve">#166</t>
        </is>
      </c>
      <c r="B207" s="9" t="inlineStr">
        <is>
          <t xml:space="preserve">Lando Norris (RC)</t>
        </is>
      </c>
      <c r="C207" s="11" t="b">
        <v>0</v>
      </c>
      <c r="D207" s="11" t="b">
        <v>0</v>
      </c>
      <c r="E207" s="11" t="b">
        <v>0</v>
      </c>
      <c r="F207" s="11" t="b">
        <v>0</v>
      </c>
      <c r="G207" s="11" t="b">
        <v>0</v>
      </c>
      <c r="H207" s="11" t="b">
        <v>0</v>
      </c>
      <c r="I207" s="11" t="b">
        <v>0</v>
      </c>
      <c r="J207" s="11" t="b">
        <v>0</v>
      </c>
      <c r="K207" s="11" t="b">
        <v>0</v>
      </c>
      <c r="L207" s="11" t="b">
        <v>0</v>
      </c>
      <c r="M207" s="11" t="b">
        <v>0</v>
      </c>
      <c r="N207" s="11" t="b">
        <v>0</v>
      </c>
      <c r="O207" s="11" t="b">
        <v>0</v>
      </c>
      <c r="P207" s="11" t="b">
        <v>0</v>
      </c>
      <c r="Q207" s="11" t="b">
        <v>0</v>
      </c>
      <c r="R207" s="11" t="b">
        <v>0</v>
      </c>
      <c r="S207" s="12" t="n">
        <f>V207/16</f>
        <v>0</v>
      </c>
      <c r="T207" s="10" t="n">
        <f>COUNTIF(C207,TRUE)</f>
        <v>0</v>
      </c>
      <c r="U207" s="10" t="n">
        <f>COUNTIF(D207:R207,TRUE)</f>
        <v>0</v>
      </c>
      <c r="V207" s="10" t="n">
        <f>T207+U207</f>
        <v>0</v>
      </c>
    </row>
    <row r="208" ht="21" customHeight="1" outlineLevel="1">
      <c r="A208" s="10" t="inlineStr">
        <is>
          <t xml:space="preserve">#167</t>
        </is>
      </c>
      <c r="B208" s="9" t="inlineStr">
        <is>
          <t xml:space="preserve">Charles Leclerc</t>
        </is>
      </c>
      <c r="C208" s="11" t="b">
        <v>0</v>
      </c>
      <c r="D208" s="11" t="b">
        <v>0</v>
      </c>
      <c r="E208" s="11" t="b">
        <v>0</v>
      </c>
      <c r="F208" s="11" t="b">
        <v>0</v>
      </c>
      <c r="G208" s="11" t="b">
        <v>0</v>
      </c>
      <c r="H208" s="11" t="b">
        <v>0</v>
      </c>
      <c r="I208" s="11" t="b">
        <v>0</v>
      </c>
      <c r="J208" s="11" t="b">
        <v>0</v>
      </c>
      <c r="K208" s="11" t="b">
        <v>0</v>
      </c>
      <c r="L208" s="11" t="b">
        <v>0</v>
      </c>
      <c r="M208" s="11" t="b">
        <v>0</v>
      </c>
      <c r="N208" s="11" t="b">
        <v>0</v>
      </c>
      <c r="O208" s="11" t="b">
        <v>0</v>
      </c>
      <c r="P208" s="11" t="b">
        <v>0</v>
      </c>
      <c r="Q208" s="11" t="b">
        <v>0</v>
      </c>
      <c r="R208" s="11" t="b">
        <v>0</v>
      </c>
      <c r="S208" s="12" t="n">
        <f>V208/16</f>
        <v>0</v>
      </c>
      <c r="T208" s="10" t="n">
        <f>COUNTIF(C208,TRUE)</f>
        <v>0</v>
      </c>
      <c r="U208" s="10" t="n">
        <f>COUNTIF(D208:R208,TRUE)</f>
        <v>0</v>
      </c>
      <c r="V208" s="10" t="n">
        <f>T208+U208</f>
        <v>0</v>
      </c>
    </row>
    <row r="209" ht="21" customHeight="1" outlineLevel="1">
      <c r="A209" s="10" t="inlineStr">
        <is>
          <t xml:space="preserve">#168</t>
        </is>
      </c>
      <c r="B209" s="9" t="inlineStr">
        <is>
          <t xml:space="preserve">Sebastian Vettel</t>
        </is>
      </c>
      <c r="C209" s="11" t="b">
        <v>0</v>
      </c>
      <c r="D209" s="11" t="b">
        <v>0</v>
      </c>
      <c r="E209" s="11" t="b">
        <v>0</v>
      </c>
      <c r="F209" s="11" t="b">
        <v>0</v>
      </c>
      <c r="G209" s="11" t="b">
        <v>0</v>
      </c>
      <c r="H209" s="11" t="b">
        <v>0</v>
      </c>
      <c r="I209" s="11" t="b">
        <v>0</v>
      </c>
      <c r="J209" s="11" t="b">
        <v>0</v>
      </c>
      <c r="K209" s="11" t="b">
        <v>0</v>
      </c>
      <c r="L209" s="11" t="b">
        <v>0</v>
      </c>
      <c r="M209" s="11" t="b">
        <v>0</v>
      </c>
      <c r="N209" s="11" t="b">
        <v>0</v>
      </c>
      <c r="O209" s="11" t="b">
        <v>0</v>
      </c>
      <c r="P209" s="11" t="b">
        <v>0</v>
      </c>
      <c r="Q209" s="11" t="b">
        <v>0</v>
      </c>
      <c r="R209" s="11" t="b">
        <v>0</v>
      </c>
      <c r="S209" s="12" t="n">
        <f>V209/16</f>
        <v>0</v>
      </c>
      <c r="T209" s="10" t="n">
        <f>COUNTIF(C209,TRUE)</f>
        <v>0</v>
      </c>
      <c r="U209" s="10" t="n">
        <f>COUNTIF(D209:R209,TRUE)</f>
        <v>0</v>
      </c>
      <c r="V209" s="10" t="n">
        <f>T209+U209</f>
        <v>0</v>
      </c>
    </row>
    <row r="210" ht="21" customHeight="1" outlineLevel="1">
      <c r="A210" s="10" t="inlineStr">
        <is>
          <t xml:space="preserve">#169</t>
        </is>
      </c>
      <c r="B210" s="9" t="inlineStr">
        <is>
          <t xml:space="preserve">Sebastian Vettel</t>
        </is>
      </c>
      <c r="C210" s="11" t="b">
        <v>0</v>
      </c>
      <c r="D210" s="11" t="b">
        <v>0</v>
      </c>
      <c r="E210" s="11" t="b">
        <v>0</v>
      </c>
      <c r="F210" s="11" t="b">
        <v>0</v>
      </c>
      <c r="G210" s="11" t="b">
        <v>0</v>
      </c>
      <c r="H210" s="11" t="b">
        <v>0</v>
      </c>
      <c r="I210" s="11" t="b">
        <v>0</v>
      </c>
      <c r="J210" s="11" t="b">
        <v>0</v>
      </c>
      <c r="K210" s="11" t="b">
        <v>0</v>
      </c>
      <c r="L210" s="11" t="b">
        <v>0</v>
      </c>
      <c r="M210" s="11" t="b">
        <v>0</v>
      </c>
      <c r="N210" s="11" t="b">
        <v>0</v>
      </c>
      <c r="O210" s="11" t="b">
        <v>0</v>
      </c>
      <c r="P210" s="11" t="b">
        <v>0</v>
      </c>
      <c r="Q210" s="11" t="b">
        <v>0</v>
      </c>
      <c r="R210" s="11" t="b">
        <v>0</v>
      </c>
      <c r="S210" s="12" t="n">
        <f>V210/16</f>
        <v>0</v>
      </c>
      <c r="T210" s="10" t="n">
        <f>COUNTIF(C210,TRUE)</f>
        <v>0</v>
      </c>
      <c r="U210" s="10" t="n">
        <f>COUNTIF(D210:R210,TRUE)</f>
        <v>0</v>
      </c>
      <c r="V210" s="10" t="n">
        <f>T210+U210</f>
        <v>0</v>
      </c>
    </row>
    <row r="211" ht="21" customHeight="1" outlineLevel="1">
      <c r="A211" s="10" t="inlineStr">
        <is>
          <t xml:space="preserve">#170</t>
        </is>
      </c>
      <c r="B211" s="9" t="inlineStr">
        <is>
          <t xml:space="preserve">Valtteri Bottas</t>
        </is>
      </c>
      <c r="C211" s="11" t="b">
        <v>0</v>
      </c>
      <c r="D211" s="11" t="b">
        <v>0</v>
      </c>
      <c r="E211" s="11" t="b">
        <v>0</v>
      </c>
      <c r="F211" s="11" t="b">
        <v>0</v>
      </c>
      <c r="G211" s="11" t="b">
        <v>0</v>
      </c>
      <c r="H211" s="11" t="b">
        <v>0</v>
      </c>
      <c r="I211" s="11" t="b">
        <v>0</v>
      </c>
      <c r="J211" s="11" t="b">
        <v>0</v>
      </c>
      <c r="K211" s="11" t="b">
        <v>0</v>
      </c>
      <c r="L211" s="11" t="b">
        <v>0</v>
      </c>
      <c r="M211" s="11" t="b">
        <v>0</v>
      </c>
      <c r="N211" s="11" t="b">
        <v>0</v>
      </c>
      <c r="O211" s="11" t="b">
        <v>0</v>
      </c>
      <c r="P211" s="11" t="b">
        <v>0</v>
      </c>
      <c r="Q211" s="11" t="b">
        <v>0</v>
      </c>
      <c r="R211" s="11" t="b">
        <v>0</v>
      </c>
      <c r="S211" s="12" t="n">
        <f>V211/16</f>
        <v>0</v>
      </c>
      <c r="T211" s="10" t="n">
        <f>COUNTIF(C211,TRUE)</f>
        <v>0</v>
      </c>
      <c r="U211" s="10" t="n">
        <f>COUNTIF(D211:R211,TRUE)</f>
        <v>0</v>
      </c>
      <c r="V211" s="10" t="n">
        <f>T211+U211</f>
        <v>0</v>
      </c>
    </row>
    <row r="212" ht="21" customHeight="1" outlineLevel="1">
      <c r="A212" s="10" t="inlineStr">
        <is>
          <t xml:space="preserve">#171</t>
        </is>
      </c>
      <c r="B212" s="9" t="inlineStr">
        <is>
          <t xml:space="preserve">Max Verstappen</t>
        </is>
      </c>
      <c r="C212" s="11" t="b">
        <v>0</v>
      </c>
      <c r="D212" s="11" t="b">
        <v>0</v>
      </c>
      <c r="E212" s="11" t="b">
        <v>0</v>
      </c>
      <c r="F212" s="11" t="b">
        <v>0</v>
      </c>
      <c r="G212" s="11" t="b">
        <v>0</v>
      </c>
      <c r="H212" s="11" t="b">
        <v>0</v>
      </c>
      <c r="I212" s="11" t="b">
        <v>0</v>
      </c>
      <c r="J212" s="11" t="b">
        <v>0</v>
      </c>
      <c r="K212" s="11" t="b">
        <v>0</v>
      </c>
      <c r="L212" s="11" t="b">
        <v>0</v>
      </c>
      <c r="M212" s="11" t="b">
        <v>0</v>
      </c>
      <c r="N212" s="11" t="b">
        <v>0</v>
      </c>
      <c r="O212" s="11" t="b">
        <v>0</v>
      </c>
      <c r="P212" s="11" t="b">
        <v>0</v>
      </c>
      <c r="Q212" s="11" t="b">
        <v>0</v>
      </c>
      <c r="R212" s="11" t="b">
        <v>0</v>
      </c>
      <c r="S212" s="12" t="n">
        <f>V212/16</f>
        <v>0</v>
      </c>
      <c r="T212" s="10" t="n">
        <f>COUNTIF(C212,TRUE)</f>
        <v>0</v>
      </c>
      <c r="U212" s="10" t="n">
        <f>COUNTIF(D212:R212,TRUE)</f>
        <v>0</v>
      </c>
      <c r="V212" s="10" t="n">
        <f>T212+U212</f>
        <v>0</v>
      </c>
    </row>
    <row r="213" ht="21" customHeight="1" outlineLevel="1">
      <c r="A213" s="10" t="inlineStr">
        <is>
          <t xml:space="preserve">#172</t>
        </is>
      </c>
      <c r="B213" s="9" t="inlineStr">
        <is>
          <t xml:space="preserve">Alexander Albon (RC)</t>
        </is>
      </c>
      <c r="C213" s="11" t="b">
        <v>0</v>
      </c>
      <c r="D213" s="11" t="b">
        <v>0</v>
      </c>
      <c r="E213" s="11" t="b">
        <v>0</v>
      </c>
      <c r="F213" s="11" t="b">
        <v>0</v>
      </c>
      <c r="G213" s="11" t="b">
        <v>0</v>
      </c>
      <c r="H213" s="11" t="b">
        <v>0</v>
      </c>
      <c r="I213" s="11" t="b">
        <v>0</v>
      </c>
      <c r="J213" s="11" t="b">
        <v>0</v>
      </c>
      <c r="K213" s="11" t="b">
        <v>0</v>
      </c>
      <c r="L213" s="11" t="b">
        <v>0</v>
      </c>
      <c r="M213" s="11" t="b">
        <v>0</v>
      </c>
      <c r="N213" s="11" t="b">
        <v>0</v>
      </c>
      <c r="O213" s="11" t="b">
        <v>0</v>
      </c>
      <c r="P213" s="11" t="b">
        <v>0</v>
      </c>
      <c r="Q213" s="11" t="b">
        <v>0</v>
      </c>
      <c r="R213" s="11" t="b">
        <v>0</v>
      </c>
      <c r="S213" s="12" t="n">
        <f>V213/16</f>
        <v>0</v>
      </c>
      <c r="T213" s="10" t="n">
        <f>COUNTIF(C213,TRUE)</f>
        <v>0</v>
      </c>
      <c r="U213" s="10" t="n">
        <f>COUNTIF(D213:R213,TRUE)</f>
        <v>0</v>
      </c>
      <c r="V213" s="10" t="n">
        <f>T213+U213</f>
        <v>0</v>
      </c>
    </row>
    <row r="214" ht="21" customHeight="1" outlineLevel="1">
      <c r="A214" s="10" t="inlineStr">
        <is>
          <t xml:space="preserve">#173</t>
        </is>
      </c>
      <c r="B214" s="9" t="inlineStr">
        <is>
          <t xml:space="preserve">Max Verstappen</t>
        </is>
      </c>
      <c r="C214" s="11" t="b">
        <v>0</v>
      </c>
      <c r="D214" s="11" t="b">
        <v>0</v>
      </c>
      <c r="E214" s="11" t="b">
        <v>0</v>
      </c>
      <c r="F214" s="11" t="b">
        <v>0</v>
      </c>
      <c r="G214" s="11" t="b">
        <v>0</v>
      </c>
      <c r="H214" s="11" t="b">
        <v>0</v>
      </c>
      <c r="I214" s="11" t="b">
        <v>0</v>
      </c>
      <c r="J214" s="11" t="b">
        <v>0</v>
      </c>
      <c r="K214" s="11" t="b">
        <v>0</v>
      </c>
      <c r="L214" s="11" t="b">
        <v>0</v>
      </c>
      <c r="M214" s="11" t="b">
        <v>0</v>
      </c>
      <c r="N214" s="11" t="b">
        <v>0</v>
      </c>
      <c r="O214" s="11" t="b">
        <v>0</v>
      </c>
      <c r="P214" s="11" t="b">
        <v>0</v>
      </c>
      <c r="Q214" s="11" t="b">
        <v>0</v>
      </c>
      <c r="R214" s="11" t="b">
        <v>0</v>
      </c>
      <c r="S214" s="12" t="n">
        <f>V214/16</f>
        <v>0</v>
      </c>
      <c r="T214" s="10" t="n">
        <f>COUNTIF(C214,TRUE)</f>
        <v>0</v>
      </c>
      <c r="U214" s="10" t="n">
        <f>COUNTIF(D214:R214,TRUE)</f>
        <v>0</v>
      </c>
      <c r="V214" s="10" t="n">
        <f>T214+U214</f>
        <v>0</v>
      </c>
    </row>
    <row r="215" ht="7" customHeight="1"/>
    <row r="216" ht="27" customHeight="1">
      <c r="A216" s="8" t="inlineStr">
        <is>
          <t xml:space="preserve">F1 AWARD WINNERS  ·  4 cartes</t>
        </is>
      </c>
      <c r="S216" s="12" t="n">
        <f>SUM(V217:V220)/64</f>
        <v>0</v>
      </c>
    </row>
    <row r="217" ht="21" customHeight="1" outlineLevel="1">
      <c r="A217" s="10" t="inlineStr">
        <is>
          <t xml:space="preserve">#194</t>
        </is>
      </c>
      <c r="B217" s="9" t="inlineStr">
        <is>
          <t xml:space="preserve">Aston Martin Red Bull Racing</t>
        </is>
      </c>
      <c r="C217" s="11" t="b">
        <v>0</v>
      </c>
      <c r="D217" s="11" t="b">
        <v>0</v>
      </c>
      <c r="E217" s="11" t="b">
        <v>0</v>
      </c>
      <c r="F217" s="11" t="b">
        <v>0</v>
      </c>
      <c r="G217" s="11" t="b">
        <v>0</v>
      </c>
      <c r="H217" s="11" t="b">
        <v>0</v>
      </c>
      <c r="I217" s="11" t="b">
        <v>0</v>
      </c>
      <c r="J217" s="11" t="b">
        <v>0</v>
      </c>
      <c r="K217" s="11" t="b">
        <v>0</v>
      </c>
      <c r="L217" s="11" t="b">
        <v>0</v>
      </c>
      <c r="M217" s="11" t="b">
        <v>0</v>
      </c>
      <c r="N217" s="11" t="b">
        <v>0</v>
      </c>
      <c r="O217" s="11" t="b">
        <v>0</v>
      </c>
      <c r="P217" s="11" t="b">
        <v>0</v>
      </c>
      <c r="Q217" s="11" t="b">
        <v>0</v>
      </c>
      <c r="R217" s="11" t="b">
        <v>0</v>
      </c>
      <c r="S217" s="12" t="n">
        <f>V217/16</f>
        <v>0</v>
      </c>
      <c r="T217" s="10" t="n">
        <f>COUNTIF(C217,TRUE)</f>
        <v>0</v>
      </c>
      <c r="U217" s="10" t="n">
        <f>COUNTIF(D217:R217,TRUE)</f>
        <v>0</v>
      </c>
      <c r="V217" s="10" t="n">
        <f>T217+U217</f>
        <v>0</v>
      </c>
    </row>
    <row r="218" ht="21" customHeight="1" outlineLevel="1">
      <c r="A218" s="10" t="inlineStr">
        <is>
          <t xml:space="preserve">#195</t>
        </is>
      </c>
      <c r="B218" s="9" t="inlineStr">
        <is>
          <t xml:space="preserve">Lewis Hamilton</t>
        </is>
      </c>
      <c r="C218" s="11" t="b">
        <v>0</v>
      </c>
      <c r="D218" s="11" t="b">
        <v>0</v>
      </c>
      <c r="E218" s="11" t="b">
        <v>0</v>
      </c>
      <c r="F218" s="11" t="b">
        <v>0</v>
      </c>
      <c r="G218" s="11" t="b">
        <v>0</v>
      </c>
      <c r="H218" s="11" t="b">
        <v>0</v>
      </c>
      <c r="I218" s="11" t="b">
        <v>0</v>
      </c>
      <c r="J218" s="11" t="b">
        <v>0</v>
      </c>
      <c r="K218" s="11" t="b">
        <v>0</v>
      </c>
      <c r="L218" s="11" t="b">
        <v>0</v>
      </c>
      <c r="M218" s="11" t="b">
        <v>0</v>
      </c>
      <c r="N218" s="11" t="b">
        <v>0</v>
      </c>
      <c r="O218" s="11" t="b">
        <v>0</v>
      </c>
      <c r="P218" s="11" t="b">
        <v>0</v>
      </c>
      <c r="Q218" s="11" t="b">
        <v>0</v>
      </c>
      <c r="R218" s="11" t="b">
        <v>0</v>
      </c>
      <c r="S218" s="12" t="n">
        <f>V218/16</f>
        <v>0</v>
      </c>
      <c r="T218" s="10" t="n">
        <f>COUNTIF(C218,TRUE)</f>
        <v>0</v>
      </c>
      <c r="U218" s="10" t="n">
        <f>COUNTIF(D218:R218,TRUE)</f>
        <v>0</v>
      </c>
      <c r="V218" s="10" t="n">
        <f>T218+U218</f>
        <v>0</v>
      </c>
    </row>
    <row r="219" ht="21" customHeight="1" outlineLevel="1">
      <c r="A219" s="10" t="inlineStr">
        <is>
          <t xml:space="preserve">#196</t>
        </is>
      </c>
      <c r="B219" s="9" t="inlineStr">
        <is>
          <t xml:space="preserve">Lewis Hamilton / Valtteri Bottas</t>
        </is>
      </c>
      <c r="C219" s="11" t="b">
        <v>0</v>
      </c>
      <c r="D219" s="11" t="b">
        <v>0</v>
      </c>
      <c r="E219" s="11" t="b">
        <v>0</v>
      </c>
      <c r="F219" s="11" t="b">
        <v>0</v>
      </c>
      <c r="G219" s="11" t="b">
        <v>0</v>
      </c>
      <c r="H219" s="11" t="b">
        <v>0</v>
      </c>
      <c r="I219" s="11" t="b">
        <v>0</v>
      </c>
      <c r="J219" s="11" t="b">
        <v>0</v>
      </c>
      <c r="K219" s="11" t="b">
        <v>0</v>
      </c>
      <c r="L219" s="11" t="b">
        <v>0</v>
      </c>
      <c r="M219" s="11" t="b">
        <v>0</v>
      </c>
      <c r="N219" s="11" t="b">
        <v>0</v>
      </c>
      <c r="O219" s="11" t="b">
        <v>0</v>
      </c>
      <c r="P219" s="11" t="b">
        <v>0</v>
      </c>
      <c r="Q219" s="11" t="b">
        <v>0</v>
      </c>
      <c r="R219" s="11" t="b">
        <v>0</v>
      </c>
      <c r="S219" s="12" t="n">
        <f>V219/16</f>
        <v>0</v>
      </c>
      <c r="T219" s="10" t="n">
        <f>COUNTIF(C219,TRUE)</f>
        <v>0</v>
      </c>
      <c r="U219" s="10" t="n">
        <f>COUNTIF(D219:R219,TRUE)</f>
        <v>0</v>
      </c>
      <c r="V219" s="10" t="n">
        <f>T219+U219</f>
        <v>0</v>
      </c>
    </row>
    <row r="220" ht="21" customHeight="1" outlineLevel="1">
      <c r="A220" s="10" t="inlineStr">
        <is>
          <t xml:space="preserve">#197</t>
        </is>
      </c>
      <c r="B220" s="9" t="inlineStr">
        <is>
          <t xml:space="preserve">Lewis Hamilton</t>
        </is>
      </c>
      <c r="C220" s="11" t="b">
        <v>0</v>
      </c>
      <c r="D220" s="11" t="b">
        <v>0</v>
      </c>
      <c r="E220" s="11" t="b">
        <v>0</v>
      </c>
      <c r="F220" s="11" t="b">
        <v>0</v>
      </c>
      <c r="G220" s="11" t="b">
        <v>0</v>
      </c>
      <c r="H220" s="11" t="b">
        <v>0</v>
      </c>
      <c r="I220" s="11" t="b">
        <v>0</v>
      </c>
      <c r="J220" s="11" t="b">
        <v>0</v>
      </c>
      <c r="K220" s="11" t="b">
        <v>0</v>
      </c>
      <c r="L220" s="11" t="b">
        <v>0</v>
      </c>
      <c r="M220" s="11" t="b">
        <v>0</v>
      </c>
      <c r="N220" s="11" t="b">
        <v>0</v>
      </c>
      <c r="O220" s="11" t="b">
        <v>0</v>
      </c>
      <c r="P220" s="11" t="b">
        <v>0</v>
      </c>
      <c r="Q220" s="11" t="b">
        <v>0</v>
      </c>
      <c r="R220" s="11" t="b">
        <v>0</v>
      </c>
      <c r="S220" s="12" t="n">
        <f>V220/16</f>
        <v>0</v>
      </c>
      <c r="T220" s="10" t="n">
        <f>COUNTIF(C220,TRUE)</f>
        <v>0</v>
      </c>
      <c r="U220" s="10" t="n">
        <f>COUNTIF(D220:R220,TRUE)</f>
        <v>0</v>
      </c>
      <c r="V220" s="10" t="n">
        <f>T220+U220</f>
        <v>0</v>
      </c>
    </row>
    <row r="221" ht="7" customHeight="1"/>
    <row r="222" ht="27" customHeight="1">
      <c r="A222" s="8" t="inlineStr">
        <is>
          <t xml:space="preserve">FORMULA 1 FRESHEST  ·  3 cartes</t>
        </is>
      </c>
      <c r="S222" s="12" t="n">
        <f>SUM(V223:V225)/48</f>
        <v>0</v>
      </c>
    </row>
    <row r="223" ht="21" customHeight="1" outlineLevel="1">
      <c r="A223" s="10" t="inlineStr">
        <is>
          <t xml:space="preserve">#198</t>
        </is>
      </c>
      <c r="B223" s="9" t="inlineStr">
        <is>
          <t xml:space="preserve">Alexander Albon (RC)</t>
        </is>
      </c>
      <c r="C223" s="11" t="b">
        <v>0</v>
      </c>
      <c r="D223" s="11" t="b">
        <v>0</v>
      </c>
      <c r="E223" s="11" t="b">
        <v>0</v>
      </c>
      <c r="F223" s="11" t="b">
        <v>0</v>
      </c>
      <c r="G223" s="11" t="b">
        <v>0</v>
      </c>
      <c r="H223" s="11" t="b">
        <v>0</v>
      </c>
      <c r="I223" s="11" t="b">
        <v>0</v>
      </c>
      <c r="J223" s="11" t="b">
        <v>0</v>
      </c>
      <c r="K223" s="11" t="b">
        <v>0</v>
      </c>
      <c r="L223" s="11" t="b">
        <v>0</v>
      </c>
      <c r="M223" s="11" t="b">
        <v>0</v>
      </c>
      <c r="N223" s="11" t="b">
        <v>0</v>
      </c>
      <c r="O223" s="11" t="b">
        <v>0</v>
      </c>
      <c r="P223" s="11" t="b">
        <v>0</v>
      </c>
      <c r="Q223" s="11" t="b">
        <v>0</v>
      </c>
      <c r="R223" s="11" t="b">
        <v>0</v>
      </c>
      <c r="S223" s="12" t="n">
        <f>V223/16</f>
        <v>0</v>
      </c>
      <c r="T223" s="10" t="n">
        <f>COUNTIF(C223,TRUE)</f>
        <v>0</v>
      </c>
      <c r="U223" s="10" t="n">
        <f>COUNTIF(D223:R223,TRUE)</f>
        <v>0</v>
      </c>
      <c r="V223" s="10" t="n">
        <f>T223+U223</f>
        <v>0</v>
      </c>
    </row>
    <row r="224" ht="21" customHeight="1" outlineLevel="1">
      <c r="A224" s="10" t="inlineStr">
        <is>
          <t xml:space="preserve">#199</t>
        </is>
      </c>
      <c r="B224" s="9" t="inlineStr">
        <is>
          <t xml:space="preserve">Lando Norris (RC)</t>
        </is>
      </c>
      <c r="C224" s="11" t="b">
        <v>0</v>
      </c>
      <c r="D224" s="11" t="b">
        <v>0</v>
      </c>
      <c r="E224" s="11" t="b">
        <v>0</v>
      </c>
      <c r="F224" s="11" t="b">
        <v>0</v>
      </c>
      <c r="G224" s="11" t="b">
        <v>0</v>
      </c>
      <c r="H224" s="11" t="b">
        <v>0</v>
      </c>
      <c r="I224" s="11" t="b">
        <v>0</v>
      </c>
      <c r="J224" s="11" t="b">
        <v>0</v>
      </c>
      <c r="K224" s="11" t="b">
        <v>0</v>
      </c>
      <c r="L224" s="11" t="b">
        <v>0</v>
      </c>
      <c r="M224" s="11" t="b">
        <v>0</v>
      </c>
      <c r="N224" s="11" t="b">
        <v>0</v>
      </c>
      <c r="O224" s="11" t="b">
        <v>0</v>
      </c>
      <c r="P224" s="11" t="b">
        <v>0</v>
      </c>
      <c r="Q224" s="11" t="b">
        <v>0</v>
      </c>
      <c r="R224" s="11" t="b">
        <v>0</v>
      </c>
      <c r="S224" s="12" t="n">
        <f>V224/16</f>
        <v>0</v>
      </c>
      <c r="T224" s="10" t="n">
        <f>COUNTIF(C224,TRUE)</f>
        <v>0</v>
      </c>
      <c r="U224" s="10" t="n">
        <f>COUNTIF(D224:R224,TRUE)</f>
        <v>0</v>
      </c>
      <c r="V224" s="10" t="n">
        <f>T224+U224</f>
        <v>0</v>
      </c>
    </row>
    <row r="225" ht="21" customHeight="1" outlineLevel="1">
      <c r="A225" s="10" t="inlineStr">
        <is>
          <t xml:space="preserve">#200</t>
        </is>
      </c>
      <c r="B225" s="9" t="inlineStr">
        <is>
          <t xml:space="preserve">George Russell (RC)</t>
        </is>
      </c>
      <c r="C225" s="11" t="b">
        <v>0</v>
      </c>
      <c r="D225" s="11" t="b">
        <v>0</v>
      </c>
      <c r="E225" s="11" t="b">
        <v>0</v>
      </c>
      <c r="F225" s="11" t="b">
        <v>0</v>
      </c>
      <c r="G225" s="11" t="b">
        <v>0</v>
      </c>
      <c r="H225" s="11" t="b">
        <v>0</v>
      </c>
      <c r="I225" s="11" t="b">
        <v>0</v>
      </c>
      <c r="J225" s="11" t="b">
        <v>0</v>
      </c>
      <c r="K225" s="11" t="b">
        <v>0</v>
      </c>
      <c r="L225" s="11" t="b">
        <v>0</v>
      </c>
      <c r="M225" s="11" t="b">
        <v>0</v>
      </c>
      <c r="N225" s="11" t="b">
        <v>0</v>
      </c>
      <c r="O225" s="11" t="b">
        <v>0</v>
      </c>
      <c r="P225" s="11" t="b">
        <v>0</v>
      </c>
      <c r="Q225" s="11" t="b">
        <v>0</v>
      </c>
      <c r="R225" s="11" t="b">
        <v>0</v>
      </c>
      <c r="S225" s="12" t="n">
        <f>V225/16</f>
        <v>0</v>
      </c>
      <c r="T225" s="10" t="n">
        <f>COUNTIF(C225,TRUE)</f>
        <v>0</v>
      </c>
      <c r="U225" s="10" t="n">
        <f>COUNTIF(D225:R225,TRUE)</f>
        <v>0</v>
      </c>
      <c r="V225" s="10" t="n">
        <f>T225+U225</f>
        <v>0</v>
      </c>
    </row>
    <row r="226" ht="7" customHeight="1"/>
    <row r="227" ht="27" customHeight="1">
      <c r="A227" s="8" t="inlineStr">
        <is>
          <t xml:space="preserve">VARIATIONS D’IMAGE  ·  10 cartes  ·  Standard : 1:228 (Hobby Pack)</t>
        </is>
      </c>
      <c r="S227" s="12" t="n">
        <f>SUM(V228:V237)/10</f>
        <v>0</v>
      </c>
    </row>
    <row r="228" ht="21" customHeight="1" outlineLevel="1">
      <c r="A228" s="10" t="inlineStr">
        <is>
          <t xml:space="preserve">#1</t>
        </is>
      </c>
      <c r="B228" s="9" t="inlineStr">
        <is>
          <t xml:space="preserve">Lewis Hamilton</t>
        </is>
      </c>
      <c r="C228" s="11" t="b">
        <v>0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2" t="n">
        <f>V228/1</f>
        <v>0</v>
      </c>
      <c r="T228" s="10" t="n">
        <f>COUNTIF(C228,TRUE)</f>
        <v>0</v>
      </c>
      <c r="U228" s="10" t="n">
        <f>0</f>
        <v>0</v>
      </c>
      <c r="V228" s="10" t="n">
        <f>T228+U228</f>
        <v>0</v>
      </c>
    </row>
    <row r="229" ht="21" customHeight="1" outlineLevel="1">
      <c r="A229" s="10" t="inlineStr">
        <is>
          <t xml:space="preserve">#2</t>
        </is>
      </c>
      <c r="B229" s="9" t="inlineStr">
        <is>
          <t xml:space="preserve">Valtteri Bottas</t>
        </is>
      </c>
      <c r="C229" s="11" t="b">
        <v>0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2" t="n">
        <f>V229/1</f>
        <v>0</v>
      </c>
      <c r="T229" s="10" t="n">
        <f>COUNTIF(C229,TRUE)</f>
        <v>0</v>
      </c>
      <c r="U229" s="10" t="n">
        <f>0</f>
        <v>0</v>
      </c>
      <c r="V229" s="10" t="n">
        <f>T229+U229</f>
        <v>0</v>
      </c>
    </row>
    <row r="230" ht="21" customHeight="1" outlineLevel="1">
      <c r="A230" s="10" t="inlineStr">
        <is>
          <t xml:space="preserve">#3</t>
        </is>
      </c>
      <c r="B230" s="9" t="inlineStr">
        <is>
          <t xml:space="preserve">Sebastian Vettel</t>
        </is>
      </c>
      <c r="C230" s="11" t="b">
        <v>0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2" t="n">
        <f>V230/1</f>
        <v>0</v>
      </c>
      <c r="T230" s="10" t="n">
        <f>COUNTIF(C230,TRUE)</f>
        <v>0</v>
      </c>
      <c r="U230" s="10" t="n">
        <f>0</f>
        <v>0</v>
      </c>
      <c r="V230" s="10" t="n">
        <f>T230+U230</f>
        <v>0</v>
      </c>
    </row>
    <row r="231" ht="21" customHeight="1" outlineLevel="1">
      <c r="A231" s="10" t="inlineStr">
        <is>
          <t xml:space="preserve">#4</t>
        </is>
      </c>
      <c r="B231" s="9" t="inlineStr">
        <is>
          <t xml:space="preserve">Charles Leclerc</t>
        </is>
      </c>
      <c r="C231" s="11" t="b">
        <v>0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2" t="n">
        <f>V231/1</f>
        <v>0</v>
      </c>
      <c r="T231" s="10" t="n">
        <f>COUNTIF(C231,TRUE)</f>
        <v>0</v>
      </c>
      <c r="U231" s="10" t="n">
        <f>0</f>
        <v>0</v>
      </c>
      <c r="V231" s="10" t="n">
        <f>T231+U231</f>
        <v>0</v>
      </c>
    </row>
    <row r="232" ht="21" customHeight="1" outlineLevel="1">
      <c r="A232" s="10" t="inlineStr">
        <is>
          <t xml:space="preserve">#5</t>
        </is>
      </c>
      <c r="B232" s="9" t="inlineStr">
        <is>
          <t xml:space="preserve">Alexander Albon (RC)</t>
        </is>
      </c>
      <c r="C232" s="11" t="b">
        <v>0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2" t="n">
        <f>V232/1</f>
        <v>0</v>
      </c>
      <c r="T232" s="10" t="n">
        <f>COUNTIF(C232,TRUE)</f>
        <v>0</v>
      </c>
      <c r="U232" s="10" t="n">
        <f>0</f>
        <v>0</v>
      </c>
      <c r="V232" s="10" t="n">
        <f>T232+U232</f>
        <v>0</v>
      </c>
    </row>
    <row r="233" ht="21" customHeight="1" outlineLevel="1">
      <c r="A233" s="10" t="inlineStr">
        <is>
          <t xml:space="preserve">#6</t>
        </is>
      </c>
      <c r="B233" s="9" t="inlineStr">
        <is>
          <t xml:space="preserve">Max Verstappen</t>
        </is>
      </c>
      <c r="C233" s="11" t="b">
        <v>0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2" t="n">
        <f>V233/1</f>
        <v>0</v>
      </c>
      <c r="T233" s="10" t="n">
        <f>COUNTIF(C233,TRUE)</f>
        <v>0</v>
      </c>
      <c r="U233" s="10" t="n">
        <f>0</f>
        <v>0</v>
      </c>
      <c r="V233" s="10" t="n">
        <f>T233+U233</f>
        <v>0</v>
      </c>
    </row>
    <row r="234" ht="21" customHeight="1" outlineLevel="1">
      <c r="A234" s="10" t="inlineStr">
        <is>
          <t xml:space="preserve">#7</t>
        </is>
      </c>
      <c r="B234" s="9" t="inlineStr">
        <is>
          <t xml:space="preserve">Lando Norris (RC)</t>
        </is>
      </c>
      <c r="C234" s="11" t="b">
        <v>0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2" t="n">
        <f>V234/1</f>
        <v>0</v>
      </c>
      <c r="T234" s="10" t="n">
        <f>COUNTIF(C234,TRUE)</f>
        <v>0</v>
      </c>
      <c r="U234" s="10" t="n">
        <f>0</f>
        <v>0</v>
      </c>
      <c r="V234" s="10" t="n">
        <f>T234+U234</f>
        <v>0</v>
      </c>
    </row>
    <row r="235" ht="21" customHeight="1" outlineLevel="1">
      <c r="A235" s="10" t="inlineStr">
        <is>
          <t xml:space="preserve">#10</t>
        </is>
      </c>
      <c r="B235" s="9" t="inlineStr">
        <is>
          <t xml:space="preserve">Esteban Ocon</t>
        </is>
      </c>
      <c r="C235" s="11" t="b">
        <v>0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2" t="n">
        <f>V235/1</f>
        <v>0</v>
      </c>
      <c r="T235" s="10" t="n">
        <f>COUNTIF(C235,TRUE)</f>
        <v>0</v>
      </c>
      <c r="U235" s="10" t="n">
        <f>0</f>
        <v>0</v>
      </c>
      <c r="V235" s="10" t="n">
        <f>T235+U235</f>
        <v>0</v>
      </c>
    </row>
    <row r="236" ht="21" customHeight="1" outlineLevel="1">
      <c r="A236" s="10" t="inlineStr">
        <is>
          <t xml:space="preserve">#11</t>
        </is>
      </c>
      <c r="B236" s="9" t="inlineStr">
        <is>
          <t xml:space="preserve">Pierre Gasly</t>
        </is>
      </c>
      <c r="C236" s="11" t="b">
        <v>0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2" t="n">
        <f>V236/1</f>
        <v>0</v>
      </c>
      <c r="T236" s="10" t="n">
        <f>COUNTIF(C236,TRUE)</f>
        <v>0</v>
      </c>
      <c r="U236" s="10" t="n">
        <f>0</f>
        <v>0</v>
      </c>
      <c r="V236" s="10" t="n">
        <f>T236+U236</f>
        <v>0</v>
      </c>
    </row>
    <row r="237" ht="21" customHeight="1" outlineLevel="1">
      <c r="A237" s="10" t="inlineStr">
        <is>
          <t xml:space="preserve">#19</t>
        </is>
      </c>
      <c r="B237" s="9" t="inlineStr">
        <is>
          <t xml:space="preserve">George Russell (RC)</t>
        </is>
      </c>
      <c r="C237" s="11" t="b">
        <v>0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2" t="n">
        <f>V237/1</f>
        <v>0</v>
      </c>
      <c r="T237" s="10" t="n">
        <f>COUNTIF(C237,TRUE)</f>
        <v>0</v>
      </c>
      <c r="U237" s="10" t="n">
        <f>0</f>
        <v>0</v>
      </c>
      <c r="V237" s="10" t="n">
        <f>T237+U237</f>
        <v>0</v>
      </c>
    </row>
    <row r="238" ht="7" customHeight="1"/>
  </sheetData>
  <mergeCells count="15">
    <mergeCell ref="A1:S1"/>
    <mergeCell ref="A2:S2"/>
    <mergeCell ref="A3:S3"/>
    <mergeCell ref="A5:R5"/>
    <mergeCell ref="A47:R47"/>
    <mergeCell ref="A69:R69"/>
    <mergeCell ref="A93:R93"/>
    <mergeCell ref="A117:R117"/>
    <mergeCell ref="A135:R135"/>
    <mergeCell ref="A148:R148"/>
    <mergeCell ref="A171:R171"/>
    <mergeCell ref="A194:R194"/>
    <mergeCell ref="A216:R216"/>
    <mergeCell ref="A222:R222"/>
    <mergeCell ref="A227:R227"/>
  </mergeCells>
  <dataValidations count="210">
    <dataValidation sqref="C6 D6 E6 F6 G6 H6 I6 J6 K6 L6 M6 N6 O6 P6 Q6 R6"/>
    <dataValidation sqref="C7 D7 E7 F7 G7 H7 I7 J7 K7 L7 M7 N7 O7 P7 Q7 R7"/>
    <dataValidation sqref="C8 D8 E8 F8 G8 H8 I8 J8 K8 L8 M8 N8 O8 P8 Q8 R8"/>
    <dataValidation sqref="C9 D9 E9 F9 G9 H9 I9 J9 K9 L9 M9 N9 O9 P9 Q9 R9"/>
    <dataValidation sqref="C10 D10 E10 F10 G10 H10 I10 J10 K10 L10 M10 N10 O10 P10 Q10 R10"/>
    <dataValidation sqref="C11 D11 E11 F11 G11 H11 I11 J11 K11 L11 M11 N11 O11 P11 Q11 R11"/>
    <dataValidation sqref="C12 D12 E12 F12 G12 H12 I12 J12 K12 L12 M12 N12 O12 P12 Q12 R12"/>
    <dataValidation sqref="C13 D13 E13 F13 G13 H13 I13 J13 K13 L13 M13 N13 O13 P13 Q13 R13"/>
    <dataValidation sqref="C14 D14 E14 F14 G14 H14 I14 J14 K14 L14 M14 N14 O14 P14 Q14 R14"/>
    <dataValidation sqref="C15 D15 E15 F15 G15 H15 I15 J15 K15 L15 M15 N15 O15 P15 Q15 R15"/>
    <dataValidation sqref="C16 D16 E16 F16 G16 H16 I16 J16 K16 L16 M16 N16 O16 P16 Q16 R16"/>
    <dataValidation sqref="C17 D17 E17 F17 G17 H17 I17 J17 K17 L17 M17 N17 O17 P17 Q17 R17"/>
    <dataValidation sqref="C18 D18 E18 F18 G18 H18 I18 J18 K18 L18 M18 N18 O18 P18 Q18 R18"/>
    <dataValidation sqref="C19 D19 E19 F19 G19 H19 I19 J19 K19 L19 M19 N19 O19 P19 Q19 R19"/>
    <dataValidation sqref="C20 D20 E20 F20 G20 H20 I20 J20 K20 L20 M20 N20 O20 P20 Q20 R20"/>
    <dataValidation sqref="C21 D21 E21 F21 G21 H21 I21 J21 K21 L21 M21 N21 O21 P21 Q21 R21"/>
    <dataValidation sqref="C22 D22 E22 F22 G22 H22 I22 J22 K22 L22 M22 N22 O22 P22 Q22 R22"/>
    <dataValidation sqref="C23 D23 E23 F23 G23 H23 I23 J23 K23 L23 M23 N23 O23 P23 Q23 R23"/>
    <dataValidation sqref="C24 D24 E24 F24 G24 H24 I24 J24 K24 L24 M24 N24 O24 P24 Q24 R24"/>
    <dataValidation sqref="C25 D25 E25 F25 G25 H25 I25 J25 K25 L25 M25 N25 O25 P25 Q25 R25"/>
    <dataValidation sqref="C26 D26 E26 F26 G26 H26 I26 J26 K26 L26 M26 N26 O26 P26 Q26 R26"/>
    <dataValidation sqref="C27 D27 E27 F27 G27 H27 I27 J27 K27 L27 M27 N27 O27 P27 Q27 R27"/>
    <dataValidation sqref="C28 D28 E28 F28 G28 H28 I28 J28 K28 L28 M28 N28 O28 P28 Q28 R28"/>
    <dataValidation sqref="C29 D29 E29 F29 G29 H29 I29 J29 K29 L29 M29 N29 O29 P29 Q29 R29"/>
    <dataValidation sqref="C30 D30 E30 F30 G30 H30 I30 J30 K30 L30 M30 N30 O30 P30 Q30 R30"/>
    <dataValidation sqref="C31 D31 E31 F31 G31 H31 I31 J31 K31 L31 M31 N31 O31 P31 Q31 R31"/>
    <dataValidation sqref="C32 D32 E32 F32 G32 H32 I32 J32 K32 L32 M32 N32 O32 P32 Q32 R32"/>
    <dataValidation sqref="C33 D33 E33 F33 G33 H33 I33 J33 K33 L33 M33 N33 O33 P33 Q33 R33"/>
    <dataValidation sqref="C34 D34 E34 F34 G34 H34 I34 J34 K34 L34 M34 N34 O34 P34 Q34 R34"/>
    <dataValidation sqref="C35 D35 E35 F35 G35 H35 I35 J35 K35 L35 M35 N35 O35 P35 Q35 R35"/>
    <dataValidation sqref="C36 D36 E36 F36 G36 H36 I36 J36 K36 L36 M36 N36 O36 P36 Q36 R36"/>
    <dataValidation sqref="C37 D37 E37 F37 G37 H37 I37 J37 K37 L37 M37 N37 O37 P37 Q37 R37"/>
    <dataValidation sqref="C38 D38 E38 F38 G38 H38 I38 J38 K38 L38 M38 N38 O38 P38 Q38 R38"/>
    <dataValidation sqref="C39 D39 E39 F39 G39 H39 I39 J39 K39 L39 M39 N39 O39 P39 Q39 R39"/>
    <dataValidation sqref="C40 D40 E40 F40 G40 H40 I40 J40 K40 L40 M40 N40 O40 P40 Q40 R40"/>
    <dataValidation sqref="C41 D41 E41 F41 G41 H41 I41 J41 K41 L41 M41 N41 O41 P41 Q41 R41"/>
    <dataValidation sqref="C42 D42 E42 F42 G42 H42 I42 J42 K42 L42 M42 N42 O42 P42 Q42 R42"/>
    <dataValidation sqref="C43 D43 E43 F43 G43 H43 I43 J43 K43 L43 M43 N43 O43 P43 Q43 R43"/>
    <dataValidation sqref="C44 D44 E44 F44 G44 H44 I44 J44 K44 L44 M44 N44 O44 P44 Q44 R44"/>
    <dataValidation sqref="C45 D45 E45 F45 G45 H45 I45 J45 K45 L45 M45 N45 O45 P45 Q45 R45"/>
    <dataValidation sqref="C48 D48 E48 F48 G48 H48 I48 J48 K48 L48 M48 N48 O48 P48 Q48 R48"/>
    <dataValidation sqref="C49 D49 E49 F49 G49 H49 I49 J49 K49 L49 M49 N49 O49 P49 Q49 R49"/>
    <dataValidation sqref="C50 D50 E50 F50 G50 H50 I50 J50 K50 L50 M50 N50 O50 P50 Q50 R50"/>
    <dataValidation sqref="C51 D51 E51 F51 G51 H51 I51 J51 K51 L51 M51 N51 O51 P51 Q51 R51"/>
    <dataValidation sqref="C52 D52 E52 F52 G52 H52 I52 J52 K52 L52 M52 N52 O52 P52 Q52 R52"/>
    <dataValidation sqref="C53 D53 E53 F53 G53 H53 I53 J53 K53 L53 M53 N53 O53 P53 Q53 R53"/>
    <dataValidation sqref="C54 D54 E54 F54 G54 H54 I54 J54 K54 L54 M54 N54 O54 P54 Q54 R54"/>
    <dataValidation sqref="C55 D55 E55 F55 G55 H55 I55 J55 K55 L55 M55 N55 O55 P55 Q55 R55"/>
    <dataValidation sqref="C56 D56 E56 F56 G56 H56 I56 J56 K56 L56 M56 N56 O56 P56 Q56 R56"/>
    <dataValidation sqref="C57 D57 E57 F57 G57 H57 I57 J57 K57 L57 M57 N57 O57 P57 Q57 R57"/>
    <dataValidation sqref="C58 D58 E58 F58 G58 H58 I58 J58 K58 L58 M58 N58 O58 P58 Q58 R58"/>
    <dataValidation sqref="C59 D59 E59 F59 G59 H59 I59 J59 K59 L59 M59 N59 O59 P59 Q59 R59"/>
    <dataValidation sqref="C60 D60 E60 F60 G60 H60 I60 J60 K60 L60 M60 N60 O60 P60 Q60 R60"/>
    <dataValidation sqref="C61 D61 E61 F61 G61 H61 I61 J61 K61 L61 M61 N61 O61 P61 Q61 R61"/>
    <dataValidation sqref="C62 D62 E62 F62 G62 H62 I62 J62 K62 L62 M62 N62 O62 P62 Q62 R62"/>
    <dataValidation sqref="C63 D63 E63 F63 G63 H63 I63 J63 K63 L63 M63 N63 O63 P63 Q63 R63"/>
    <dataValidation sqref="C64 D64 E64 F64 G64 H64 I64 J64 K64 L64 M64 N64 O64 P64 Q64 R64"/>
    <dataValidation sqref="C65 D65 E65 F65 G65 H65 I65 J65 K65 L65 M65 N65 O65 P65 Q65 R65"/>
    <dataValidation sqref="C66 D66 E66 F66 G66 H66 I66 J66 K66 L66 M66 N66 O66 P66 Q66 R66"/>
    <dataValidation sqref="C67 D67 E67 F67 G67 H67 I67 J67 K67 L67 M67 N67 O67 P67 Q67 R67"/>
    <dataValidation sqref="C70 D70 E70 F70 G70 H70 I70 J70 K70 L70 M70 N70 O70 P70 Q70 R70"/>
    <dataValidation sqref="C71 D71 E71 F71 G71 H71 I71 J71 K71 L71 M71 N71 O71 P71 Q71 R71"/>
    <dataValidation sqref="C72 D72 E72 F72 G72 H72 I72 J72 K72 L72 M72 N72 O72 P72 Q72 R72"/>
    <dataValidation sqref="C73 D73 E73 F73 G73 H73 I73 J73 K73 L73 M73 N73 O73 P73 Q73 R73"/>
    <dataValidation sqref="C74 D74 E74 F74 G74 H74 I74 J74 K74 L74 M74 N74 O74 P74 Q74 R74"/>
    <dataValidation sqref="C75 D75 E75 F75 G75 H75 I75 J75 K75 L75 M75 N75 O75 P75 Q75 R75"/>
    <dataValidation sqref="C76 D76 E76 F76 G76 H76 I76 J76 K76 L76 M76 N76 O76 P76 Q76 R76"/>
    <dataValidation sqref="C77 D77 E77 F77 G77 H77 I77 J77 K77 L77 M77 N77 O77 P77 Q77 R77"/>
    <dataValidation sqref="C78 D78 E78 F78 G78 H78 I78 J78 K78 L78 M78 N78 O78 P78 Q78 R78"/>
    <dataValidation sqref="C79 D79 E79 F79 G79 H79 I79 J79 K79 L79 M79 N79 O79 P79 Q79 R79"/>
    <dataValidation sqref="C80 D80 E80 F80 G80 H80 I80 J80 K80 L80 M80 N80 O80 P80 Q80 R80"/>
    <dataValidation sqref="C81 D81 E81 F81 G81 H81 I81 J81 K81 L81 M81 N81 O81 P81 Q81 R81"/>
    <dataValidation sqref="C82 D82 E82 F82 G82 H82 I82 J82 K82 L82 M82 N82 O82 P82 Q82 R82"/>
    <dataValidation sqref="C83 D83 E83 F83 G83 H83 I83 J83 K83 L83 M83 N83 O83 P83 Q83 R83"/>
    <dataValidation sqref="C84 D84 E84 F84 G84 H84 I84 J84 K84 L84 M84 N84 O84 P84 Q84 R84"/>
    <dataValidation sqref="C85 D85 E85 F85 G85 H85 I85 J85 K85 L85 M85 N85 O85 P85 Q85 R85"/>
    <dataValidation sqref="C86 D86 E86 F86 G86 H86 I86 J86 K86 L86 M86 N86 O86 P86 Q86 R86"/>
    <dataValidation sqref="C87 D87 E87 F87 G87 H87 I87 J87 K87 L87 M87 N87 O87 P87 Q87 R87"/>
    <dataValidation sqref="C88 D88 E88 F88 G88 H88 I88 J88 K88 L88 M88 N88 O88 P88 Q88 R88"/>
    <dataValidation sqref="C89 D89 E89 F89 G89 H89 I89 J89 K89 L89 M89 N89 O89 P89 Q89 R89"/>
    <dataValidation sqref="C90 D90 E90 F90 G90 H90 I90 J90 K90 L90 M90 N90 O90 P90 Q90 R90"/>
    <dataValidation sqref="C91 D91 E91 F91 G91 H91 I91 J91 K91 L91 M91 N91 O91 P91 Q91 R91"/>
    <dataValidation sqref="C94 D94 E94 F94 G94 H94 I94 J94 K94 L94 M94 N94 O94 P94 Q94 R94"/>
    <dataValidation sqref="C95 D95 E95 F95 G95 H95 I95 J95 K95 L95 M95 N95 O95 P95 Q95 R95"/>
    <dataValidation sqref="C96 D96 E96 F96 G96 H96 I96 J96 K96 L96 M96 N96 O96 P96 Q96 R96"/>
    <dataValidation sqref="C97 D97 E97 F97 G97 H97 I97 J97 K97 L97 M97 N97 O97 P97 Q97 R97"/>
    <dataValidation sqref="C98 D98 E98 F98 G98 H98 I98 J98 K98 L98 M98 N98 O98 P98 Q98 R98"/>
    <dataValidation sqref="C99 D99 E99 F99 G99 H99 I99 J99 K99 L99 M99 N99 O99 P99 Q99 R99"/>
    <dataValidation sqref="C100 D100 E100 F100 G100 H100 I100 J100 K100 L100 M100 N100 O100 P100 Q100 R100"/>
    <dataValidation sqref="C101 D101 E101 F101 G101 H101 I101 J101 K101 L101 M101 N101 O101 P101 Q101 R101"/>
    <dataValidation sqref="C102 D102 E102 F102 G102 H102 I102 J102 K102 L102 M102 N102 O102 P102 Q102 R102"/>
    <dataValidation sqref="C103 D103 E103 F103 G103 H103 I103 J103 K103 L103 M103 N103 O103 P103 Q103 R103"/>
    <dataValidation sqref="C104 D104 E104 F104 G104 H104 I104 J104 K104 L104 M104 N104 O104 P104 Q104 R104"/>
    <dataValidation sqref="C105 D105 E105 F105 G105 H105 I105 J105 K105 L105 M105 N105 O105 P105 Q105 R105"/>
    <dataValidation sqref="C106 D106 E106 F106 G106 H106 I106 J106 K106 L106 M106 N106 O106 P106 Q106 R106"/>
    <dataValidation sqref="C107 D107 E107 F107 G107 H107 I107 J107 K107 L107 M107 N107 O107 P107 Q107 R107"/>
    <dataValidation sqref="C108 D108 E108 F108 G108 H108 I108 J108 K108 L108 M108 N108 O108 P108 Q108 R108"/>
    <dataValidation sqref="C109 D109 E109 F109 G109 H109 I109 J109 K109 L109 M109 N109 O109 P109 Q109 R109"/>
    <dataValidation sqref="C110 D110 E110 F110 G110 H110 I110 J110 K110 L110 M110 N110 O110 P110 Q110 R110"/>
    <dataValidation sqref="C111 D111 E111 F111 G111 H111 I111 J111 K111 L111 M111 N111 O111 P111 Q111 R111"/>
    <dataValidation sqref="C112 D112 E112 F112 G112 H112 I112 J112 K112 L112 M112 N112 O112 P112 Q112 R112"/>
    <dataValidation sqref="C113 D113 E113 F113 G113 H113 I113 J113 K113 L113 M113 N113 O113 P113 Q113 R113"/>
    <dataValidation sqref="C114 D114 E114 F114 G114 H114 I114 J114 K114 L114 M114 N114 O114 P114 Q114 R114"/>
    <dataValidation sqref="C115 D115 E115 F115 G115 H115 I115 J115 K115 L115 M115 N115 O115 P115 Q115 R115"/>
    <dataValidation sqref="C118 D118 E118 F118 G118 H118 I118 J118 K118 L118 M118 N118 O118 P118 Q118 R118"/>
    <dataValidation sqref="C119 D119 E119 F119 G119 H119 I119 J119 K119 L119 M119 N119 O119 P119 Q119 R119"/>
    <dataValidation sqref="C120 D120 E120 F120 G120 H120 I120 J120 K120 L120 M120 N120 O120 P120 Q120 R120"/>
    <dataValidation sqref="C121 D121 E121 F121 G121 H121 I121 J121 K121 L121 M121 N121 O121 P121 Q121 R121"/>
    <dataValidation sqref="C122 D122 E122 F122 G122 H122 I122 J122 K122 L122 M122 N122 O122 P122 Q122 R122"/>
    <dataValidation sqref="C123 D123 E123 F123 G123 H123 I123 J123 K123 L123 M123 N123 O123 P123 Q123 R123"/>
    <dataValidation sqref="C124 D124 E124 F124 G124 H124 I124 J124 K124 L124 M124 N124 O124 P124 Q124 R124"/>
    <dataValidation sqref="C125 D125 E125 F125 G125 H125 I125 J125 K125 L125 M125 N125 O125 P125 Q125 R125"/>
    <dataValidation sqref="C126 D126 E126 F126 G126 H126 I126 J126 K126 L126 M126 N126 O126 P126 Q126 R126"/>
    <dataValidation sqref="C127 D127 E127 F127 G127 H127 I127 J127 K127 L127 M127 N127 O127 P127 Q127 R127"/>
    <dataValidation sqref="C128 D128 E128 F128 G128 H128 I128 J128 K128 L128 M128 N128 O128 P128 Q128 R128"/>
    <dataValidation sqref="C129 D129 E129 F129 G129 H129 I129 J129 K129 L129 M129 N129 O129 P129 Q129 R129"/>
    <dataValidation sqref="C130 D130 E130 F130 G130 H130 I130 J130 K130 L130 M130 N130 O130 P130 Q130 R130"/>
    <dataValidation sqref="C131 D131 E131 F131 G131 H131 I131 J131 K131 L131 M131 N131 O131 P131 Q131 R131"/>
    <dataValidation sqref="C132 D132 E132 F132 G132 H132 I132 J132 K132 L132 M132 N132 O132 P132 Q132 R132"/>
    <dataValidation sqref="C133 D133 E133 F133 G133 H133 I133 J133 K133 L133 M133 N133 O133 P133 Q133 R133"/>
    <dataValidation sqref="C136 D136 E136 F136 G136 H136 I136 J136 K136 L136 M136 N136 O136 P136 Q136 R136"/>
    <dataValidation sqref="C137 D137 E137 F137 G137 H137 I137 J137 K137 L137 M137 N137 O137 P137 Q137 R137"/>
    <dataValidation sqref="C138 D138 E138 F138 G138 H138 I138 J138 K138 L138 M138 N138 O138 P138 Q138 R138"/>
    <dataValidation sqref="C139 D139 E139 F139 G139 H139 I139 J139 K139 L139 M139 N139 O139 P139 Q139 R139"/>
    <dataValidation sqref="C140 D140 E140 F140 G140 H140 I140 J140 K140 L140 M140 N140 O140 P140 Q140 R140"/>
    <dataValidation sqref="C141 D141 E141 F141 G141 H141 I141 J141 K141 L141 M141 N141 O141 P141 Q141 R141"/>
    <dataValidation sqref="C142 D142 E142 F142 G142 H142 I142 J142 K142 L142 M142 N142 O142 P142 Q142 R142"/>
    <dataValidation sqref="C143 D143 E143 F143 G143 H143 I143 J143 K143 L143 M143 N143 O143 P143 Q143 R143"/>
    <dataValidation sqref="C144 D144 E144 F144 G144 H144 I144 J144 K144 L144 M144 N144 O144 P144 Q144 R144"/>
    <dataValidation sqref="C145 D145 E145 F145 G145 H145 I145 J145 K145 L145 M145 N145 O145 P145 Q145 R145"/>
    <dataValidation sqref="C146 D146 E146 F146 G146 H146 I146 J146 K146 L146 M146 N146 O146 P146 Q146 R146"/>
    <dataValidation sqref="C149 D149 E149 F149 G149 H149 I149 J149 K149 L149 M149 N149 O149 P149 Q149 R149"/>
    <dataValidation sqref="C150 D150 E150 F150 G150 H150 I150 J150 K150 L150 M150 N150 O150 P150 Q150 R150"/>
    <dataValidation sqref="C151 D151 E151 F151 G151 H151 I151 J151 K151 L151 M151 N151 O151 P151 Q151 R151"/>
    <dataValidation sqref="C152 D152 E152 F152 G152 H152 I152 J152 K152 L152 M152 N152 O152 P152 Q152 R152"/>
    <dataValidation sqref="C153 D153 E153 F153 G153 H153 I153 J153 K153 L153 M153 N153 O153 P153 Q153 R153"/>
    <dataValidation sqref="C154 D154 E154 F154 G154 H154 I154 J154 K154 L154 M154 N154 O154 P154 Q154 R154"/>
    <dataValidation sqref="C155 D155 E155 F155 G155 H155 I155 J155 K155 L155 M155 N155 O155 P155 Q155 R155"/>
    <dataValidation sqref="C156 D156 E156 F156 G156 H156 I156 J156 K156 L156 M156 N156 O156 P156 Q156 R156"/>
    <dataValidation sqref="C157 D157 E157 F157 G157 H157 I157 J157 K157 L157 M157 N157 O157 P157 Q157 R157"/>
    <dataValidation sqref="C158 D158 E158 F158 G158 H158 I158 J158 K158 L158 M158 N158 O158 P158 Q158 R158"/>
    <dataValidation sqref="C159 D159 E159 F159 G159 H159 I159 J159 K159 L159 M159 N159 O159 P159 Q159 R159"/>
    <dataValidation sqref="C160 D160 E160 F160 G160 H160 I160 J160 K160 L160 M160 N160 O160 P160 Q160 R160"/>
    <dataValidation sqref="C161 D161 E161 F161 G161 H161 I161 J161 K161 L161 M161 N161 O161 P161 Q161 R161"/>
    <dataValidation sqref="C162 D162 E162 F162 G162 H162 I162 J162 K162 L162 M162 N162 O162 P162 Q162 R162"/>
    <dataValidation sqref="C163 D163 E163 F163 G163 H163 I163 J163 K163 L163 M163 N163 O163 P163 Q163 R163"/>
    <dataValidation sqref="C164 D164 E164 F164 G164 H164 I164 J164 K164 L164 M164 N164 O164 P164 Q164 R164"/>
    <dataValidation sqref="C165 D165 E165 F165 G165 H165 I165 J165 K165 L165 M165 N165 O165 P165 Q165 R165"/>
    <dataValidation sqref="C166 D166 E166 F166 G166 H166 I166 J166 K166 L166 M166 N166 O166 P166 Q166 R166"/>
    <dataValidation sqref="C167 D167 E167 F167 G167 H167 I167 J167 K167 L167 M167 N167 O167 P167 Q167 R167"/>
    <dataValidation sqref="C168 D168 E168 F168 G168 H168 I168 J168 K168 L168 M168 N168 O168 P168 Q168 R168"/>
    <dataValidation sqref="C169 D169 E169 F169 G169 H169 I169 J169 K169 L169 M169 N169 O169 P169 Q169 R169"/>
    <dataValidation sqref="C172 D172 E172 F172 G172 H172 I172 J172 K172 L172 M172 N172 O172 P172 Q172 R172"/>
    <dataValidation sqref="C173 D173 E173 F173 G173 H173 I173 J173 K173 L173 M173 N173 O173 P173 Q173 R173"/>
    <dataValidation sqref="C174 D174 E174 F174 G174 H174 I174 J174 K174 L174 M174 N174 O174 P174 Q174 R174"/>
    <dataValidation sqref="C175 D175 E175 F175 G175 H175 I175 J175 K175 L175 M175 N175 O175 P175 Q175 R175"/>
    <dataValidation sqref="C176 D176 E176 F176 G176 H176 I176 J176 K176 L176 M176 N176 O176 P176 Q176 R176"/>
    <dataValidation sqref="C177 D177 E177 F177 G177 H177 I177 J177 K177 L177 M177 N177 O177 P177 Q177 R177"/>
    <dataValidation sqref="C178 D178 E178 F178 G178 H178 I178 J178 K178 L178 M178 N178 O178 P178 Q178 R178"/>
    <dataValidation sqref="C179 D179 E179 F179 G179 H179 I179 J179 K179 L179 M179 N179 O179 P179 Q179 R179"/>
    <dataValidation sqref="C180 D180 E180 F180 G180 H180 I180 J180 K180 L180 M180 N180 O180 P180 Q180 R180"/>
    <dataValidation sqref="C181 D181 E181 F181 G181 H181 I181 J181 K181 L181 M181 N181 O181 P181 Q181 R181"/>
    <dataValidation sqref="C182 D182 E182 F182 G182 H182 I182 J182 K182 L182 M182 N182 O182 P182 Q182 R182"/>
    <dataValidation sqref="C183 D183 E183 F183 G183 H183 I183 J183 K183 L183 M183 N183 O183 P183 Q183 R183"/>
    <dataValidation sqref="C184 D184 E184 F184 G184 H184 I184 J184 K184 L184 M184 N184 O184 P184 Q184 R184"/>
    <dataValidation sqref="C185 D185 E185 F185 G185 H185 I185 J185 K185 L185 M185 N185 O185 P185 Q185 R185"/>
    <dataValidation sqref="C186 D186 E186 F186 G186 H186 I186 J186 K186 L186 M186 N186 O186 P186 Q186 R186"/>
    <dataValidation sqref="C187 D187 E187 F187 G187 H187 I187 J187 K187 L187 M187 N187 O187 P187 Q187 R187"/>
    <dataValidation sqref="C188 D188 E188 F188 G188 H188 I188 J188 K188 L188 M188 N188 O188 P188 Q188 R188"/>
    <dataValidation sqref="C189 D189 E189 F189 G189 H189 I189 J189 K189 L189 M189 N189 O189 P189 Q189 R189"/>
    <dataValidation sqref="C190 D190 E190 F190 G190 H190 I190 J190 K190 L190 M190 N190 O190 P190 Q190 R190"/>
    <dataValidation sqref="C191 D191 E191 F191 G191 H191 I191 J191 K191 L191 M191 N191 O191 P191 Q191 R191"/>
    <dataValidation sqref="C192 D192 E192 F192 G192 H192 I192 J192 K192 L192 M192 N192 O192 P192 Q192 R192"/>
    <dataValidation sqref="C195 D195 E195 F195 G195 H195 I195 J195 K195 L195 M195 N195 O195 P195 Q195 R195"/>
    <dataValidation sqref="C196 D196 E196 F196 G196 H196 I196 J196 K196 L196 M196 N196 O196 P196 Q196 R196"/>
    <dataValidation sqref="C197 D197 E197 F197 G197 H197 I197 J197 K197 L197 M197 N197 O197 P197 Q197 R197"/>
    <dataValidation sqref="C198 D198 E198 F198 G198 H198 I198 J198 K198 L198 M198 N198 O198 P198 Q198 R198"/>
    <dataValidation sqref="C199 D199 E199 F199 G199 H199 I199 J199 K199 L199 M199 N199 O199 P199 Q199 R199"/>
    <dataValidation sqref="C200 D200 E200 F200 G200 H200 I200 J200 K200 L200 M200 N200 O200 P200 Q200 R200"/>
    <dataValidation sqref="C201 D201 E201 F201 G201 H201 I201 J201 K201 L201 M201 N201 O201 P201 Q201 R201"/>
    <dataValidation sqref="C202 D202 E202 F202 G202 H202 I202 J202 K202 L202 M202 N202 O202 P202 Q202 R202"/>
    <dataValidation sqref="C203 D203 E203 F203 G203 H203 I203 J203 K203 L203 M203 N203 O203 P203 Q203 R203"/>
    <dataValidation sqref="C204 D204 E204 F204 G204 H204 I204 J204 K204 L204 M204 N204 O204 P204 Q204 R204"/>
    <dataValidation sqref="C205 D205 E205 F205 G205 H205 I205 J205 K205 L205 M205 N205 O205 P205 Q205 R205"/>
    <dataValidation sqref="C206 D206 E206 F206 G206 H206 I206 J206 K206 L206 M206 N206 O206 P206 Q206 R206"/>
    <dataValidation sqref="C207 D207 E207 F207 G207 H207 I207 J207 K207 L207 M207 N207 O207 P207 Q207 R207"/>
    <dataValidation sqref="C208 D208 E208 F208 G208 H208 I208 J208 K208 L208 M208 N208 O208 P208 Q208 R208"/>
    <dataValidation sqref="C209 D209 E209 F209 G209 H209 I209 J209 K209 L209 M209 N209 O209 P209 Q209 R209"/>
    <dataValidation sqref="C210 D210 E210 F210 G210 H210 I210 J210 K210 L210 M210 N210 O210 P210 Q210 R210"/>
    <dataValidation sqref="C211 D211 E211 F211 G211 H211 I211 J211 K211 L211 M211 N211 O211 P211 Q211 R211"/>
    <dataValidation sqref="C212 D212 E212 F212 G212 H212 I212 J212 K212 L212 M212 N212 O212 P212 Q212 R212"/>
    <dataValidation sqref="C213 D213 E213 F213 G213 H213 I213 J213 K213 L213 M213 N213 O213 P213 Q213 R213"/>
    <dataValidation sqref="C214 D214 E214 F214 G214 H214 I214 J214 K214 L214 M214 N214 O214 P214 Q214 R214"/>
    <dataValidation sqref="C217 D217 E217 F217 G217 H217 I217 J217 K217 L217 M217 N217 O217 P217 Q217 R217"/>
    <dataValidation sqref="C218 D218 E218 F218 G218 H218 I218 J218 K218 L218 M218 N218 O218 P218 Q218 R218"/>
    <dataValidation sqref="C219 D219 E219 F219 G219 H219 I219 J219 K219 L219 M219 N219 O219 P219 Q219 R219"/>
    <dataValidation sqref="C220 D220 E220 F220 G220 H220 I220 J220 K220 L220 M220 N220 O220 P220 Q220 R220"/>
    <dataValidation sqref="C223 D223 E223 F223 G223 H223 I223 J223 K223 L223 M223 N223 O223 P223 Q223 R223"/>
    <dataValidation sqref="C224 D224 E224 F224 G224 H224 I224 J224 K224 L224 M224 N224 O224 P224 Q224 R224"/>
    <dataValidation sqref="C225 D225 E225 F225 G225 H225 I225 J225 K225 L225 M225 N225 O225 P225 Q225 R225"/>
    <dataValidation sqref="C228"/>
    <dataValidation sqref="C229"/>
    <dataValidation sqref="C230"/>
    <dataValidation sqref="C231"/>
    <dataValidation sqref="C232"/>
    <dataValidation sqref="C233"/>
    <dataValidation sqref="C234"/>
    <dataValidation sqref="C235"/>
    <dataValidation sqref="C236"/>
    <dataValidation sqref="C237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21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4" customWidth="1"/>
    <col min="11" max="11" width="12" customWidth="1" hidden="1"/>
    <col min="12" max="12" width="12" customWidth="1" hidden="1"/>
    <col min="13" max="13" width="12" customWidth="1" hidden="1"/>
  </cols>
  <sheetData>
    <row r="1" ht="36" customHeight="1">
      <c r="A1" s="1" t="inlineStr">
        <is>
          <t xml:space="preserve">Topps Chrome F1 2020 — Inserts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Version principale</t>
        </is>
      </c>
      <c r="D4" s="7" t="inlineStr">
        <is>
          <t xml:space="preserve">Gold Refractor /50</t>
        </is>
      </c>
      <c r="E4" s="7" t="inlineStr">
        <is>
          <t xml:space="preserve">Gold Wave Refractor /50</t>
        </is>
      </c>
      <c r="F4" s="7" t="inlineStr">
        <is>
          <t xml:space="preserve">Orange Refractor /25</t>
        </is>
      </c>
      <c r="G4" s="7" t="inlineStr">
        <is>
          <t xml:space="preserve">Red Refractor /5</t>
        </is>
      </c>
      <c r="H4" s="7" t="inlineStr">
        <is>
          <t xml:space="preserve">Superfractor /1</t>
        </is>
      </c>
      <c r="I4" s="7" t="inlineStr">
        <is>
          <t xml:space="preserve">Printing Plates /1</t>
        </is>
      </c>
      <c r="J4" s="7" t="inlineStr">
        <is>
          <t xml:space="preserve">Progression</t>
        </is>
      </c>
      <c r="K4" s="7" t="inlineStr">
        <is>
          <t xml:space="preserve">Principales possédées</t>
        </is>
      </c>
      <c r="L4" s="7" t="inlineStr">
        <is>
          <t xml:space="preserve">Parallèles possédés</t>
        </is>
      </c>
      <c r="M4" s="7" t="inlineStr">
        <is>
          <t xml:space="preserve">Versions possédées</t>
        </is>
      </c>
    </row>
    <row r="5" ht="27" customHeight="1">
      <c r="A5" s="8" t="inlineStr">
        <is>
          <t xml:space="preserve">1954 WORLD ON WHEELS  ·  35 cartes</t>
        </is>
      </c>
      <c r="J5" s="12" t="n">
        <f>SUM(M6:M40)/245</f>
        <v>0</v>
      </c>
    </row>
    <row r="6" ht="21" customHeight="1" outlineLevel="1">
      <c r="A6" s="10" t="inlineStr">
        <is>
          <t xml:space="preserve">#54W-2</t>
        </is>
      </c>
      <c r="B6" s="9" t="inlineStr">
        <is>
          <t xml:space="preserve">Lewis Hamilton</t>
        </is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2" t="n">
        <f>M6/7</f>
        <v>0</v>
      </c>
      <c r="K6" s="10" t="n">
        <f>COUNTIF(C6,TRUE)</f>
        <v>0</v>
      </c>
      <c r="L6" s="10" t="n">
        <f>COUNTIF(D6:I6,TRUE)</f>
        <v>0</v>
      </c>
      <c r="M6" s="10" t="n">
        <f>K6+L6</f>
        <v>0</v>
      </c>
    </row>
    <row r="7" ht="21" customHeight="1" outlineLevel="1">
      <c r="A7" s="10" t="inlineStr">
        <is>
          <t xml:space="preserve">#54W-1</t>
        </is>
      </c>
      <c r="B7" s="9" t="inlineStr">
        <is>
          <t xml:space="preserve">Valtteri Bottas</t>
        </is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2" t="n">
        <f>M7/7</f>
        <v>0</v>
      </c>
      <c r="K7" s="10" t="n">
        <f>COUNTIF(C7,TRUE)</f>
        <v>0</v>
      </c>
      <c r="L7" s="10" t="n">
        <f>COUNTIF(D7:I7,TRUE)</f>
        <v>0</v>
      </c>
      <c r="M7" s="10" t="n">
        <f>K7+L7</f>
        <v>0</v>
      </c>
    </row>
    <row r="8" ht="21" customHeight="1" outlineLevel="1">
      <c r="A8" s="10" t="inlineStr">
        <is>
          <t xml:space="preserve">#54W-31</t>
        </is>
      </c>
      <c r="B8" s="9" t="inlineStr">
        <is>
          <t xml:space="preserve">Sebastian Vettel</t>
        </is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2" t="n">
        <f>M8/7</f>
        <v>0</v>
      </c>
      <c r="K8" s="10" t="n">
        <f>COUNTIF(C8,TRUE)</f>
        <v>0</v>
      </c>
      <c r="L8" s="10" t="n">
        <f>COUNTIF(D8:I8,TRUE)</f>
        <v>0</v>
      </c>
      <c r="M8" s="10" t="n">
        <f>K8+L8</f>
        <v>0</v>
      </c>
    </row>
    <row r="9" ht="21" customHeight="1" outlineLevel="1">
      <c r="A9" s="10" t="inlineStr">
        <is>
          <t xml:space="preserve">#54W-3</t>
        </is>
      </c>
      <c r="B9" s="9" t="inlineStr">
        <is>
          <t xml:space="preserve">Charles Leclerc</t>
        </is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2" t="n">
        <f>M9/7</f>
        <v>0</v>
      </c>
      <c r="K9" s="10" t="n">
        <f>COUNTIF(C9,TRUE)</f>
        <v>0</v>
      </c>
      <c r="L9" s="10" t="n">
        <f>COUNTIF(D9:I9,TRUE)</f>
        <v>0</v>
      </c>
      <c r="M9" s="10" t="n">
        <f>K9+L9</f>
        <v>0</v>
      </c>
    </row>
    <row r="10" ht="21" customHeight="1" outlineLevel="1">
      <c r="A10" s="10" t="inlineStr">
        <is>
          <t xml:space="preserve">#54W-5</t>
        </is>
      </c>
      <c r="B10" s="9" t="inlineStr">
        <is>
          <t xml:space="preserve">Max Verstappen</t>
        </is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2" t="n">
        <f>M10/7</f>
        <v>0</v>
      </c>
      <c r="K10" s="10" t="n">
        <f>COUNTIF(C10,TRUE)</f>
        <v>0</v>
      </c>
      <c r="L10" s="10" t="n">
        <f>COUNTIF(D10:I10,TRUE)</f>
        <v>0</v>
      </c>
      <c r="M10" s="10" t="n">
        <f>K10+L10</f>
        <v>0</v>
      </c>
    </row>
    <row r="11" ht="21" customHeight="1" outlineLevel="1">
      <c r="A11" s="10" t="inlineStr">
        <is>
          <t xml:space="preserve">#54W-4</t>
        </is>
      </c>
      <c r="B11" s="9" t="inlineStr">
        <is>
          <t xml:space="preserve">Alexander Albon (RC)</t>
        </is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2" t="n">
        <f>M11/7</f>
        <v>0</v>
      </c>
      <c r="K11" s="10" t="n">
        <f>COUNTIF(C11,TRUE)</f>
        <v>0</v>
      </c>
      <c r="L11" s="10" t="n">
        <f>COUNTIF(D11:I11,TRUE)</f>
        <v>0</v>
      </c>
      <c r="M11" s="10" t="n">
        <f>K11+L11</f>
        <v>0</v>
      </c>
    </row>
    <row r="12" ht="21" customHeight="1" outlineLevel="1">
      <c r="A12" s="10" t="inlineStr">
        <is>
          <t xml:space="preserve">#54W-6</t>
        </is>
      </c>
      <c r="B12" s="9" t="inlineStr">
        <is>
          <t xml:space="preserve">Lando Norris (RC)</t>
        </is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2" t="n">
        <f>M12/7</f>
        <v>0</v>
      </c>
      <c r="K12" s="10" t="n">
        <f>COUNTIF(C12,TRUE)</f>
        <v>0</v>
      </c>
      <c r="L12" s="10" t="n">
        <f>COUNTIF(D12:I12,TRUE)</f>
        <v>0</v>
      </c>
      <c r="M12" s="10" t="n">
        <f>K12+L12</f>
        <v>0</v>
      </c>
    </row>
    <row r="13" ht="21" customHeight="1" outlineLevel="1">
      <c r="A13" s="10" t="inlineStr">
        <is>
          <t xml:space="preserve">#54W-32</t>
        </is>
      </c>
      <c r="B13" s="9" t="inlineStr">
        <is>
          <t xml:space="preserve">Carlos Sainz</t>
        </is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2" t="n">
        <f>M13/7</f>
        <v>0</v>
      </c>
      <c r="K13" s="10" t="n">
        <f>COUNTIF(C13,TRUE)</f>
        <v>0</v>
      </c>
      <c r="L13" s="10" t="n">
        <f>COUNTIF(D13:I13,TRUE)</f>
        <v>0</v>
      </c>
      <c r="M13" s="10" t="n">
        <f>K13+L13</f>
        <v>0</v>
      </c>
    </row>
    <row r="14" ht="21" customHeight="1" outlineLevel="1">
      <c r="A14" s="10" t="inlineStr">
        <is>
          <t xml:space="preserve">#54W-33</t>
        </is>
      </c>
      <c r="B14" s="9" t="inlineStr">
        <is>
          <t xml:space="preserve">Daniel Ricciardo</t>
        </is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2" t="n">
        <f>M14/7</f>
        <v>0</v>
      </c>
      <c r="K14" s="10" t="n">
        <f>COUNTIF(C14,TRUE)</f>
        <v>0</v>
      </c>
      <c r="L14" s="10" t="n">
        <f>COUNTIF(D14:I14,TRUE)</f>
        <v>0</v>
      </c>
      <c r="M14" s="10" t="n">
        <f>K14+L14</f>
        <v>0</v>
      </c>
    </row>
    <row r="15" ht="21" customHeight="1" outlineLevel="1">
      <c r="A15" s="10" t="inlineStr">
        <is>
          <t xml:space="preserve">#54W-7</t>
        </is>
      </c>
      <c r="B15" s="9" t="inlineStr">
        <is>
          <t xml:space="preserve">Esteban Ocon</t>
        </is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2" t="n">
        <f>M15/7</f>
        <v>0</v>
      </c>
      <c r="K15" s="10" t="n">
        <f>COUNTIF(C15,TRUE)</f>
        <v>0</v>
      </c>
      <c r="L15" s="10" t="n">
        <f>COUNTIF(D15:I15,TRUE)</f>
        <v>0</v>
      </c>
      <c r="M15" s="10" t="n">
        <f>K15+L15</f>
        <v>0</v>
      </c>
    </row>
    <row r="16" ht="21" customHeight="1" outlineLevel="1">
      <c r="A16" s="10" t="inlineStr">
        <is>
          <t xml:space="preserve">#54W-8</t>
        </is>
      </c>
      <c r="B16" s="9" t="inlineStr">
        <is>
          <t xml:space="preserve">Pierre Gasly</t>
        </is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2" t="n">
        <f>M16/7</f>
        <v>0</v>
      </c>
      <c r="K16" s="10" t="n">
        <f>COUNTIF(C16,TRUE)</f>
        <v>0</v>
      </c>
      <c r="L16" s="10" t="n">
        <f>COUNTIF(D16:I16,TRUE)</f>
        <v>0</v>
      </c>
      <c r="M16" s="10" t="n">
        <f>K16+L16</f>
        <v>0</v>
      </c>
    </row>
    <row r="17" ht="21" customHeight="1" outlineLevel="1">
      <c r="A17" s="10" t="inlineStr">
        <is>
          <t xml:space="preserve">#54W-9</t>
        </is>
      </c>
      <c r="B17" s="9" t="inlineStr">
        <is>
          <t xml:space="preserve">Daniil Kvyat</t>
        </is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2" t="n">
        <f>M17/7</f>
        <v>0</v>
      </c>
      <c r="K17" s="10" t="n">
        <f>COUNTIF(C17,TRUE)</f>
        <v>0</v>
      </c>
      <c r="L17" s="10" t="n">
        <f>COUNTIF(D17:I17,TRUE)</f>
        <v>0</v>
      </c>
      <c r="M17" s="10" t="n">
        <f>K17+L17</f>
        <v>0</v>
      </c>
    </row>
    <row r="18" ht="21" customHeight="1" outlineLevel="1">
      <c r="A18" s="10" t="inlineStr">
        <is>
          <t xml:space="preserve">#54W-10</t>
        </is>
      </c>
      <c r="B18" s="9" t="inlineStr">
        <is>
          <t xml:space="preserve">Sergio Pérez</t>
        </is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2" t="n">
        <f>M18/7</f>
        <v>0</v>
      </c>
      <c r="K18" s="10" t="n">
        <f>COUNTIF(C18,TRUE)</f>
        <v>0</v>
      </c>
      <c r="L18" s="10" t="n">
        <f>COUNTIF(D18:I18,TRUE)</f>
        <v>0</v>
      </c>
      <c r="M18" s="10" t="n">
        <f>K18+L18</f>
        <v>0</v>
      </c>
    </row>
    <row r="19" ht="21" customHeight="1" outlineLevel="1">
      <c r="A19" s="10" t="inlineStr">
        <is>
          <t xml:space="preserve">#54W-11</t>
        </is>
      </c>
      <c r="B19" s="9" t="inlineStr">
        <is>
          <t xml:space="preserve">Lance Stroll</t>
        </is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2" t="n">
        <f>M19/7</f>
        <v>0</v>
      </c>
      <c r="K19" s="10" t="n">
        <f>COUNTIF(C19,TRUE)</f>
        <v>0</v>
      </c>
      <c r="L19" s="10" t="n">
        <f>COUNTIF(D19:I19,TRUE)</f>
        <v>0</v>
      </c>
      <c r="M19" s="10" t="n">
        <f>K19+L19</f>
        <v>0</v>
      </c>
    </row>
    <row r="20" ht="21" customHeight="1" outlineLevel="1">
      <c r="A20" s="10" t="inlineStr">
        <is>
          <t xml:space="preserve">#54W-12</t>
        </is>
      </c>
      <c r="B20" s="9" t="inlineStr">
        <is>
          <t xml:space="preserve">Kimi Räikkönen</t>
        </is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2" t="n">
        <f>M20/7</f>
        <v>0</v>
      </c>
      <c r="K20" s="10" t="n">
        <f>COUNTIF(C20,TRUE)</f>
        <v>0</v>
      </c>
      <c r="L20" s="10" t="n">
        <f>COUNTIF(D20:I20,TRUE)</f>
        <v>0</v>
      </c>
      <c r="M20" s="10" t="n">
        <f>K20+L20</f>
        <v>0</v>
      </c>
    </row>
    <row r="21" ht="21" customHeight="1" outlineLevel="1">
      <c r="A21" s="10" t="inlineStr">
        <is>
          <t xml:space="preserve">#54W-13</t>
        </is>
      </c>
      <c r="B21" s="9" t="inlineStr">
        <is>
          <t xml:space="preserve">Antonio Giovinazzi</t>
        </is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2" t="n">
        <f>M21/7</f>
        <v>0</v>
      </c>
      <c r="K21" s="10" t="n">
        <f>COUNTIF(C21,TRUE)</f>
        <v>0</v>
      </c>
      <c r="L21" s="10" t="n">
        <f>COUNTIF(D21:I21,TRUE)</f>
        <v>0</v>
      </c>
      <c r="M21" s="10" t="n">
        <f>K21+L21</f>
        <v>0</v>
      </c>
    </row>
    <row r="22" ht="21" customHeight="1" outlineLevel="1">
      <c r="A22" s="10" t="inlineStr">
        <is>
          <t xml:space="preserve">#54W-14</t>
        </is>
      </c>
      <c r="B22" s="9" t="inlineStr">
        <is>
          <t xml:space="preserve">Romain Grosjean</t>
        </is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2" t="n">
        <f>M22/7</f>
        <v>0</v>
      </c>
      <c r="K22" s="10" t="n">
        <f>COUNTIF(C22,TRUE)</f>
        <v>0</v>
      </c>
      <c r="L22" s="10" t="n">
        <f>COUNTIF(D22:I22,TRUE)</f>
        <v>0</v>
      </c>
      <c r="M22" s="10" t="n">
        <f>K22+L22</f>
        <v>0</v>
      </c>
    </row>
    <row r="23" ht="21" customHeight="1" outlineLevel="1">
      <c r="A23" s="10" t="inlineStr">
        <is>
          <t xml:space="preserve">#54W-34</t>
        </is>
      </c>
      <c r="B23" s="9" t="inlineStr">
        <is>
          <t xml:space="preserve">Kevin Magnussen</t>
        </is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2" t="n">
        <f>M23/7</f>
        <v>0</v>
      </c>
      <c r="K23" s="10" t="n">
        <f>COUNTIF(C23,TRUE)</f>
        <v>0</v>
      </c>
      <c r="L23" s="10" t="n">
        <f>COUNTIF(D23:I23,TRUE)</f>
        <v>0</v>
      </c>
      <c r="M23" s="10" t="n">
        <f>K23+L23</f>
        <v>0</v>
      </c>
    </row>
    <row r="24" ht="21" customHeight="1" outlineLevel="1">
      <c r="A24" s="10" t="inlineStr">
        <is>
          <t xml:space="preserve">#54W-15</t>
        </is>
      </c>
      <c r="B24" s="9" t="inlineStr">
        <is>
          <t xml:space="preserve">George Russell (RC)</t>
        </is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2" t="n">
        <f>M24/7</f>
        <v>0</v>
      </c>
      <c r="K24" s="10" t="n">
        <f>COUNTIF(C24,TRUE)</f>
        <v>0</v>
      </c>
      <c r="L24" s="10" t="n">
        <f>COUNTIF(D24:I24,TRUE)</f>
        <v>0</v>
      </c>
      <c r="M24" s="10" t="n">
        <f>K24+L24</f>
        <v>0</v>
      </c>
    </row>
    <row r="25" ht="21" customHeight="1" outlineLevel="1">
      <c r="A25" s="10" t="inlineStr">
        <is>
          <t xml:space="preserve">#54W-35</t>
        </is>
      </c>
      <c r="B25" s="9" t="inlineStr">
        <is>
          <t xml:space="preserve">Nicholas Latifi</t>
        </is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2" t="n">
        <f>M25/7</f>
        <v>0</v>
      </c>
      <c r="K25" s="10" t="n">
        <f>COUNTIF(C25,TRUE)</f>
        <v>0</v>
      </c>
      <c r="L25" s="10" t="n">
        <f>COUNTIF(D25:I25,TRUE)</f>
        <v>0</v>
      </c>
      <c r="M25" s="10" t="n">
        <f>K25+L25</f>
        <v>0</v>
      </c>
    </row>
    <row r="26" ht="21" customHeight="1" outlineLevel="1">
      <c r="A26" s="10" t="inlineStr">
        <is>
          <t xml:space="preserve">#54W-26</t>
        </is>
      </c>
      <c r="B26" s="9" t="inlineStr">
        <is>
          <t xml:space="preserve">Zhou Guanyu</t>
        </is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2" t="n">
        <f>M26/7</f>
        <v>0</v>
      </c>
      <c r="K26" s="10" t="n">
        <f>COUNTIF(C26,TRUE)</f>
        <v>0</v>
      </c>
      <c r="L26" s="10" t="n">
        <f>COUNTIF(D26:I26,TRUE)</f>
        <v>0</v>
      </c>
      <c r="M26" s="10" t="n">
        <f>K26+L26</f>
        <v>0</v>
      </c>
    </row>
    <row r="27" ht="21" customHeight="1" outlineLevel="1">
      <c r="A27" s="10" t="inlineStr">
        <is>
          <t xml:space="preserve">#54W-27</t>
        </is>
      </c>
      <c r="B27" s="9" t="inlineStr">
        <is>
          <t xml:space="preserve">Louis Delétraz</t>
        </is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2" t="n">
        <f>M27/7</f>
        <v>0</v>
      </c>
      <c r="K27" s="10" t="n">
        <f>COUNTIF(C27,TRUE)</f>
        <v>0</v>
      </c>
      <c r="L27" s="10" t="n">
        <f>COUNTIF(D27:I27,TRUE)</f>
        <v>0</v>
      </c>
      <c r="M27" s="10" t="n">
        <f>K27+L27</f>
        <v>0</v>
      </c>
    </row>
    <row r="28" ht="21" customHeight="1" outlineLevel="1">
      <c r="A28" s="10" t="inlineStr">
        <is>
          <t xml:space="preserve">#54W-28</t>
        </is>
      </c>
      <c r="B28" s="9" t="inlineStr">
        <is>
          <t xml:space="preserve">Yuki Tsunoda</t>
        </is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2" t="n">
        <f>M28/7</f>
        <v>0</v>
      </c>
      <c r="K28" s="10" t="n">
        <f>COUNTIF(C28,TRUE)</f>
        <v>0</v>
      </c>
      <c r="L28" s="10" t="n">
        <f>COUNTIF(D28:I28,TRUE)</f>
        <v>0</v>
      </c>
      <c r="M28" s="10" t="n">
        <f>K28+L28</f>
        <v>0</v>
      </c>
    </row>
    <row r="29" ht="21" customHeight="1" outlineLevel="1">
      <c r="A29" s="10" t="inlineStr">
        <is>
          <t xml:space="preserve">#54W-29</t>
        </is>
      </c>
      <c r="B29" s="9" t="inlineStr">
        <is>
          <t xml:space="preserve">Luca Ghiotto</t>
        </is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2" t="n">
        <f>M29/7</f>
        <v>0</v>
      </c>
      <c r="K29" s="10" t="n">
        <f>COUNTIF(C29,TRUE)</f>
        <v>0</v>
      </c>
      <c r="L29" s="10" t="n">
        <f>COUNTIF(D29:I29,TRUE)</f>
        <v>0</v>
      </c>
      <c r="M29" s="10" t="n">
        <f>K29+L29</f>
        <v>0</v>
      </c>
    </row>
    <row r="30" ht="21" customHeight="1" outlineLevel="1">
      <c r="A30" s="10" t="inlineStr">
        <is>
          <t xml:space="preserve">#54W-30</t>
        </is>
      </c>
      <c r="B30" s="9" t="inlineStr">
        <is>
          <t xml:space="preserve">Jack Aitken</t>
        </is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2" t="n">
        <f>M30/7</f>
        <v>0</v>
      </c>
      <c r="K30" s="10" t="n">
        <f>COUNTIF(C30,TRUE)</f>
        <v>0</v>
      </c>
      <c r="L30" s="10" t="n">
        <f>COUNTIF(D30:I30,TRUE)</f>
        <v>0</v>
      </c>
      <c r="M30" s="10" t="n">
        <f>K30+L30</f>
        <v>0</v>
      </c>
    </row>
    <row r="31" ht="21" customHeight="1" outlineLevel="1">
      <c r="A31" s="10" t="inlineStr">
        <is>
          <t xml:space="preserve">#54W-16</t>
        </is>
      </c>
      <c r="B31" s="9" t="inlineStr">
        <is>
          <t xml:space="preserve">Mercedes-AMG F1 W11 EQ Performance</t>
        </is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2" t="n">
        <f>M31/7</f>
        <v>0</v>
      </c>
      <c r="K31" s="10" t="n">
        <f>COUNTIF(C31,TRUE)</f>
        <v>0</v>
      </c>
      <c r="L31" s="10" t="n">
        <f>COUNTIF(D31:I31,TRUE)</f>
        <v>0</v>
      </c>
      <c r="M31" s="10" t="n">
        <f>K31+L31</f>
        <v>0</v>
      </c>
    </row>
    <row r="32" ht="21" customHeight="1" outlineLevel="1">
      <c r="A32" s="10" t="inlineStr">
        <is>
          <t xml:space="preserve">#54W-17</t>
        </is>
      </c>
      <c r="B32" s="9" t="inlineStr">
        <is>
          <t xml:space="preserve">Ferrari SF1000</t>
        </is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2" t="n">
        <f>M32/7</f>
        <v>0</v>
      </c>
      <c r="K32" s="10" t="n">
        <f>COUNTIF(C32,TRUE)</f>
        <v>0</v>
      </c>
      <c r="L32" s="10" t="n">
        <f>COUNTIF(D32:I32,TRUE)</f>
        <v>0</v>
      </c>
      <c r="M32" s="10" t="n">
        <f>K32+L32</f>
        <v>0</v>
      </c>
    </row>
    <row r="33" ht="21" customHeight="1" outlineLevel="1">
      <c r="A33" s="10" t="inlineStr">
        <is>
          <t xml:space="preserve">#54W-18</t>
        </is>
      </c>
      <c r="B33" s="9" t="inlineStr">
        <is>
          <t xml:space="preserve">Aston Martin Red Bull Racing RB16</t>
        </is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2" t="n">
        <f>M33/7</f>
        <v>0</v>
      </c>
      <c r="K33" s="10" t="n">
        <f>COUNTIF(C33,TRUE)</f>
        <v>0</v>
      </c>
      <c r="L33" s="10" t="n">
        <f>COUNTIF(D33:I33,TRUE)</f>
        <v>0</v>
      </c>
      <c r="M33" s="10" t="n">
        <f>K33+L33</f>
        <v>0</v>
      </c>
    </row>
    <row r="34" ht="21" customHeight="1" outlineLevel="1">
      <c r="A34" s="10" t="inlineStr">
        <is>
          <t xml:space="preserve">#54W-19</t>
        </is>
      </c>
      <c r="B34" s="9" t="inlineStr">
        <is>
          <t xml:space="preserve">McLaren MCL35</t>
        </is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2" t="n">
        <f>M34/7</f>
        <v>0</v>
      </c>
      <c r="K34" s="10" t="n">
        <f>COUNTIF(C34,TRUE)</f>
        <v>0</v>
      </c>
      <c r="L34" s="10" t="n">
        <f>COUNTIF(D34:I34,TRUE)</f>
        <v>0</v>
      </c>
      <c r="M34" s="10" t="n">
        <f>K34+L34</f>
        <v>0</v>
      </c>
    </row>
    <row r="35" ht="21" customHeight="1" outlineLevel="1">
      <c r="A35" s="10" t="inlineStr">
        <is>
          <t xml:space="preserve">#54W-20</t>
        </is>
      </c>
      <c r="B35" s="9" t="inlineStr">
        <is>
          <t xml:space="preserve">Renault R.S.20</t>
        </is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2" t="n">
        <f>M35/7</f>
        <v>0</v>
      </c>
      <c r="K35" s="10" t="n">
        <f>COUNTIF(C35,TRUE)</f>
        <v>0</v>
      </c>
      <c r="L35" s="10" t="n">
        <f>COUNTIF(D35:I35,TRUE)</f>
        <v>0</v>
      </c>
      <c r="M35" s="10" t="n">
        <f>K35+L35</f>
        <v>0</v>
      </c>
    </row>
    <row r="36" ht="21" customHeight="1" outlineLevel="1">
      <c r="A36" s="10" t="inlineStr">
        <is>
          <t xml:space="preserve">#54W-21</t>
        </is>
      </c>
      <c r="B36" s="9" t="inlineStr">
        <is>
          <t xml:space="preserve">AlphaTauri AT01</t>
        </is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2" t="n">
        <f>M36/7</f>
        <v>0</v>
      </c>
      <c r="K36" s="10" t="n">
        <f>COUNTIF(C36,TRUE)</f>
        <v>0</v>
      </c>
      <c r="L36" s="10" t="n">
        <f>COUNTIF(D36:I36,TRUE)</f>
        <v>0</v>
      </c>
      <c r="M36" s="10" t="n">
        <f>K36+L36</f>
        <v>0</v>
      </c>
    </row>
    <row r="37" ht="21" customHeight="1" outlineLevel="1">
      <c r="A37" s="10" t="inlineStr">
        <is>
          <t xml:space="preserve">#54W-22</t>
        </is>
      </c>
      <c r="B37" s="9" t="inlineStr">
        <is>
          <t xml:space="preserve">Racing Point RP20</t>
        </is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2" t="n">
        <f>M37/7</f>
        <v>0</v>
      </c>
      <c r="K37" s="10" t="n">
        <f>COUNTIF(C37,TRUE)</f>
        <v>0</v>
      </c>
      <c r="L37" s="10" t="n">
        <f>COUNTIF(D37:I37,TRUE)</f>
        <v>0</v>
      </c>
      <c r="M37" s="10" t="n">
        <f>K37+L37</f>
        <v>0</v>
      </c>
    </row>
    <row r="38" ht="21" customHeight="1" outlineLevel="1">
      <c r="A38" s="10" t="inlineStr">
        <is>
          <t xml:space="preserve">#54W-23</t>
        </is>
      </c>
      <c r="B38" s="9" t="inlineStr">
        <is>
          <t xml:space="preserve">Alfa Romeo Racing ORLEN C39</t>
        </is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2" t="n">
        <f>M38/7</f>
        <v>0</v>
      </c>
      <c r="K38" s="10" t="n">
        <f>COUNTIF(C38,TRUE)</f>
        <v>0</v>
      </c>
      <c r="L38" s="10" t="n">
        <f>COUNTIF(D38:I38,TRUE)</f>
        <v>0</v>
      </c>
      <c r="M38" s="10" t="n">
        <f>K38+L38</f>
        <v>0</v>
      </c>
    </row>
    <row r="39" ht="21" customHeight="1" outlineLevel="1">
      <c r="A39" s="10" t="inlineStr">
        <is>
          <t xml:space="preserve">#54W-24</t>
        </is>
      </c>
      <c r="B39" s="9" t="inlineStr">
        <is>
          <t xml:space="preserve">Haas VF-20</t>
        </is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2" t="n">
        <f>M39/7</f>
        <v>0</v>
      </c>
      <c r="K39" s="10" t="n">
        <f>COUNTIF(C39,TRUE)</f>
        <v>0</v>
      </c>
      <c r="L39" s="10" t="n">
        <f>COUNTIF(D39:I39,TRUE)</f>
        <v>0</v>
      </c>
      <c r="M39" s="10" t="n">
        <f>K39+L39</f>
        <v>0</v>
      </c>
    </row>
    <row r="40" ht="21" customHeight="1" outlineLevel="1">
      <c r="A40" s="10" t="inlineStr">
        <is>
          <t xml:space="preserve">#54W-25</t>
        </is>
      </c>
      <c r="B40" s="9" t="inlineStr">
        <is>
          <t xml:space="preserve">Williams FW43</t>
        </is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2" t="n">
        <f>M40/7</f>
        <v>0</v>
      </c>
      <c r="K40" s="10" t="n">
        <f>COUNTIF(C40,TRUE)</f>
        <v>0</v>
      </c>
      <c r="L40" s="10" t="n">
        <f>COUNTIF(D40:I40,TRUE)</f>
        <v>0</v>
      </c>
      <c r="M40" s="10" t="n">
        <f>K40+L40</f>
        <v>0</v>
      </c>
    </row>
    <row r="41" ht="7" customHeight="1"/>
    <row r="42" ht="27" customHeight="1">
      <c r="A42" s="8" t="inlineStr">
        <is>
          <t xml:space="preserve">TRACK TAGS  ·  15 cartes</t>
        </is>
      </c>
      <c r="J42" s="12" t="n">
        <f>SUM(M43:M57)/105</f>
        <v>0</v>
      </c>
    </row>
    <row r="43" ht="21" customHeight="1" outlineLevel="1">
      <c r="A43" s="10" t="inlineStr">
        <is>
          <t xml:space="preserve">#TT-1</t>
        </is>
      </c>
      <c r="B43" s="9" t="inlineStr">
        <is>
          <t xml:space="preserve">Lewis Hamilton</t>
        </is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2" t="n">
        <f>M43/7</f>
        <v>0</v>
      </c>
      <c r="K43" s="10" t="n">
        <f>COUNTIF(C43,TRUE)</f>
        <v>0</v>
      </c>
      <c r="L43" s="10" t="n">
        <f>COUNTIF(D43:I43,TRUE)</f>
        <v>0</v>
      </c>
      <c r="M43" s="10" t="n">
        <f>K43+L43</f>
        <v>0</v>
      </c>
    </row>
    <row r="44" ht="21" customHeight="1" outlineLevel="1">
      <c r="A44" s="10" t="inlineStr">
        <is>
          <t xml:space="preserve">#TT-2</t>
        </is>
      </c>
      <c r="B44" s="9" t="inlineStr">
        <is>
          <t xml:space="preserve">Valtteri Bottas</t>
        </is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2" t="n">
        <f>M44/7</f>
        <v>0</v>
      </c>
      <c r="K44" s="10" t="n">
        <f>COUNTIF(C44,TRUE)</f>
        <v>0</v>
      </c>
      <c r="L44" s="10" t="n">
        <f>COUNTIF(D44:I44,TRUE)</f>
        <v>0</v>
      </c>
      <c r="M44" s="10" t="n">
        <f>K44+L44</f>
        <v>0</v>
      </c>
    </row>
    <row r="45" ht="21" customHeight="1" outlineLevel="1">
      <c r="A45" s="10" t="inlineStr">
        <is>
          <t xml:space="preserve">#TT-3</t>
        </is>
      </c>
      <c r="B45" s="9" t="inlineStr">
        <is>
          <t xml:space="preserve">Sebastian Vettel</t>
        </is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2" t="n">
        <f>M45/7</f>
        <v>0</v>
      </c>
      <c r="K45" s="10" t="n">
        <f>COUNTIF(C45,TRUE)</f>
        <v>0</v>
      </c>
      <c r="L45" s="10" t="n">
        <f>COUNTIF(D45:I45,TRUE)</f>
        <v>0</v>
      </c>
      <c r="M45" s="10" t="n">
        <f>K45+L45</f>
        <v>0</v>
      </c>
    </row>
    <row r="46" ht="21" customHeight="1" outlineLevel="1">
      <c r="A46" s="10" t="inlineStr">
        <is>
          <t xml:space="preserve">#TT-4</t>
        </is>
      </c>
      <c r="B46" s="9" t="inlineStr">
        <is>
          <t xml:space="preserve">Charles Leclerc</t>
        </is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2" t="n">
        <f>M46/7</f>
        <v>0</v>
      </c>
      <c r="K46" s="10" t="n">
        <f>COUNTIF(C46,TRUE)</f>
        <v>0</v>
      </c>
      <c r="L46" s="10" t="n">
        <f>COUNTIF(D46:I46,TRUE)</f>
        <v>0</v>
      </c>
      <c r="M46" s="10" t="n">
        <f>K46+L46</f>
        <v>0</v>
      </c>
    </row>
    <row r="47" ht="21" customHeight="1" outlineLevel="1">
      <c r="A47" s="10" t="inlineStr">
        <is>
          <t xml:space="preserve">#TT-5</t>
        </is>
      </c>
      <c r="B47" s="9" t="inlineStr">
        <is>
          <t xml:space="preserve">Max Verstappen</t>
        </is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2" t="n">
        <f>M47/7</f>
        <v>0</v>
      </c>
      <c r="K47" s="10" t="n">
        <f>COUNTIF(C47,TRUE)</f>
        <v>0</v>
      </c>
      <c r="L47" s="10" t="n">
        <f>COUNTIF(D47:I47,TRUE)</f>
        <v>0</v>
      </c>
      <c r="M47" s="10" t="n">
        <f>K47+L47</f>
        <v>0</v>
      </c>
    </row>
    <row r="48" ht="21" customHeight="1" outlineLevel="1">
      <c r="A48" s="10" t="inlineStr">
        <is>
          <t xml:space="preserve">#TT-6</t>
        </is>
      </c>
      <c r="B48" s="9" t="inlineStr">
        <is>
          <t xml:space="preserve">Carlos Sainz</t>
        </is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2" t="n">
        <f>M48/7</f>
        <v>0</v>
      </c>
      <c r="K48" s="10" t="n">
        <f>COUNTIF(C48,TRUE)</f>
        <v>0</v>
      </c>
      <c r="L48" s="10" t="n">
        <f>COUNTIF(D48:I48,TRUE)</f>
        <v>0</v>
      </c>
      <c r="M48" s="10" t="n">
        <f>K48+L48</f>
        <v>0</v>
      </c>
    </row>
    <row r="49" ht="21" customHeight="1" outlineLevel="1">
      <c r="A49" s="10" t="inlineStr">
        <is>
          <t xml:space="preserve">#TT-7</t>
        </is>
      </c>
      <c r="B49" s="9" t="inlineStr">
        <is>
          <t xml:space="preserve">Daniel Ricciardo</t>
        </is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2" t="n">
        <f>M49/7</f>
        <v>0</v>
      </c>
      <c r="K49" s="10" t="n">
        <f>COUNTIF(C49,TRUE)</f>
        <v>0</v>
      </c>
      <c r="L49" s="10" t="n">
        <f>COUNTIF(D49:I49,TRUE)</f>
        <v>0</v>
      </c>
      <c r="M49" s="10" t="n">
        <f>K49+L49</f>
        <v>0</v>
      </c>
    </row>
    <row r="50" ht="21" customHeight="1" outlineLevel="1">
      <c r="A50" s="10" t="inlineStr">
        <is>
          <t xml:space="preserve">#TT-8</t>
        </is>
      </c>
      <c r="B50" s="9" t="inlineStr">
        <is>
          <t xml:space="preserve">Pierre Gasly</t>
        </is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2" t="n">
        <f>M50/7</f>
        <v>0</v>
      </c>
      <c r="K50" s="10" t="n">
        <f>COUNTIF(C50,TRUE)</f>
        <v>0</v>
      </c>
      <c r="L50" s="10" t="n">
        <f>COUNTIF(D50:I50,TRUE)</f>
        <v>0</v>
      </c>
      <c r="M50" s="10" t="n">
        <f>K50+L50</f>
        <v>0</v>
      </c>
    </row>
    <row r="51" ht="21" customHeight="1" outlineLevel="1">
      <c r="A51" s="10" t="inlineStr">
        <is>
          <t xml:space="preserve">#TT-9</t>
        </is>
      </c>
      <c r="B51" s="9" t="inlineStr">
        <is>
          <t xml:space="preserve">Daniil Kvyat</t>
        </is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2" t="n">
        <f>M51/7</f>
        <v>0</v>
      </c>
      <c r="K51" s="10" t="n">
        <f>COUNTIF(C51,TRUE)</f>
        <v>0</v>
      </c>
      <c r="L51" s="10" t="n">
        <f>COUNTIF(D51:I51,TRUE)</f>
        <v>0</v>
      </c>
      <c r="M51" s="10" t="n">
        <f>K51+L51</f>
        <v>0</v>
      </c>
    </row>
    <row r="52" ht="21" customHeight="1" outlineLevel="1">
      <c r="A52" s="10" t="inlineStr">
        <is>
          <t xml:space="preserve">#TT-10</t>
        </is>
      </c>
      <c r="B52" s="9" t="inlineStr">
        <is>
          <t xml:space="preserve">Sergio Pérez</t>
        </is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2" t="n">
        <f>M52/7</f>
        <v>0</v>
      </c>
      <c r="K52" s="10" t="n">
        <f>COUNTIF(C52,TRUE)</f>
        <v>0</v>
      </c>
      <c r="L52" s="10" t="n">
        <f>COUNTIF(D52:I52,TRUE)</f>
        <v>0</v>
      </c>
      <c r="M52" s="10" t="n">
        <f>K52+L52</f>
        <v>0</v>
      </c>
    </row>
    <row r="53" ht="21" customHeight="1" outlineLevel="1">
      <c r="A53" s="10" t="inlineStr">
        <is>
          <t xml:space="preserve">#TT-11</t>
        </is>
      </c>
      <c r="B53" s="9" t="inlineStr">
        <is>
          <t xml:space="preserve">Kimi Räikkönen</t>
        </is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2" t="n">
        <f>M53/7</f>
        <v>0</v>
      </c>
      <c r="K53" s="10" t="n">
        <f>COUNTIF(C53,TRUE)</f>
        <v>0</v>
      </c>
      <c r="L53" s="10" t="n">
        <f>COUNTIF(D53:I53,TRUE)</f>
        <v>0</v>
      </c>
      <c r="M53" s="10" t="n">
        <f>K53+L53</f>
        <v>0</v>
      </c>
    </row>
    <row r="54" ht="21" customHeight="1" outlineLevel="1">
      <c r="A54" s="10" t="inlineStr">
        <is>
          <t xml:space="preserve">#TT-12</t>
        </is>
      </c>
      <c r="B54" s="9" t="inlineStr">
        <is>
          <t xml:space="preserve">Antonio Giovinazzi</t>
        </is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2" t="n">
        <f>M54/7</f>
        <v>0</v>
      </c>
      <c r="K54" s="10" t="n">
        <f>COUNTIF(C54,TRUE)</f>
        <v>0</v>
      </c>
      <c r="L54" s="10" t="n">
        <f>COUNTIF(D54:I54,TRUE)</f>
        <v>0</v>
      </c>
      <c r="M54" s="10" t="n">
        <f>K54+L54</f>
        <v>0</v>
      </c>
    </row>
    <row r="55" ht="21" customHeight="1" outlineLevel="1">
      <c r="A55" s="10" t="inlineStr">
        <is>
          <t xml:space="preserve">#TT-13</t>
        </is>
      </c>
      <c r="B55" s="9" t="inlineStr">
        <is>
          <t xml:space="preserve">Sean Gelael</t>
        </is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2" t="n">
        <f>M55/7</f>
        <v>0</v>
      </c>
      <c r="K55" s="10" t="n">
        <f>COUNTIF(C55,TRUE)</f>
        <v>0</v>
      </c>
      <c r="L55" s="10" t="n">
        <f>COUNTIF(D55:I55,TRUE)</f>
        <v>0</v>
      </c>
      <c r="M55" s="10" t="n">
        <f>K55+L55</f>
        <v>0</v>
      </c>
    </row>
    <row r="56" ht="21" customHeight="1" outlineLevel="1">
      <c r="A56" s="10" t="inlineStr">
        <is>
          <t xml:space="preserve">#TT-14</t>
        </is>
      </c>
      <c r="B56" s="9" t="inlineStr">
        <is>
          <t xml:space="preserve">Artem Markelov</t>
        </is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2" t="n">
        <f>M56/7</f>
        <v>0</v>
      </c>
      <c r="K56" s="10" t="n">
        <f>COUNTIF(C56,TRUE)</f>
        <v>0</v>
      </c>
      <c r="L56" s="10" t="n">
        <f>COUNTIF(D56:I56,TRUE)</f>
        <v>0</v>
      </c>
      <c r="M56" s="10" t="n">
        <f>K56+L56</f>
        <v>0</v>
      </c>
    </row>
    <row r="57" ht="21" customHeight="1" outlineLevel="1">
      <c r="A57" s="10" t="inlineStr">
        <is>
          <t xml:space="preserve">#TT-15</t>
        </is>
      </c>
      <c r="B57" s="9" t="inlineStr">
        <is>
          <t xml:space="preserve">Mick Schumacher</t>
        </is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2" t="n">
        <f>M57/7</f>
        <v>0</v>
      </c>
      <c r="K57" s="10" t="n">
        <f>COUNTIF(C57,TRUE)</f>
        <v>0</v>
      </c>
      <c r="L57" s="10" t="n">
        <f>COUNTIF(D57:I57,TRUE)</f>
        <v>0</v>
      </c>
      <c r="M57" s="10" t="n">
        <f>K57+L57</f>
        <v>0</v>
      </c>
    </row>
    <row r="58" ht="7" customHeight="1"/>
  </sheetData>
  <mergeCells count="5">
    <mergeCell ref="A1:J1"/>
    <mergeCell ref="A2:J2"/>
    <mergeCell ref="A3:J3"/>
    <mergeCell ref="A5:I5"/>
    <mergeCell ref="A42:I42"/>
  </mergeCells>
  <dataValidations count="50">
    <dataValidation sqref="C6 D6 E6 F6 G6 H6 I6"/>
    <dataValidation sqref="C7 D7 E7 F7 G7 H7 I7"/>
    <dataValidation sqref="C8 D8 E8 F8 G8 H8 I8"/>
    <dataValidation sqref="C9 D9 E9 F9 G9 H9 I9"/>
    <dataValidation sqref="C10 D10 E10 F10 G10 H10 I10"/>
    <dataValidation sqref="C11 D11 E11 F11 G11 H11 I11"/>
    <dataValidation sqref="C12 D12 E12 F12 G12 H12 I12"/>
    <dataValidation sqref="C13 D13 E13 F13 G13 H13 I13"/>
    <dataValidation sqref="C14 D14 E14 F14 G14 H14 I14"/>
    <dataValidation sqref="C15 D15 E15 F15 G15 H15 I15"/>
    <dataValidation sqref="C16 D16 E16 F16 G16 H16 I16"/>
    <dataValidation sqref="C17 D17 E17 F17 G17 H17 I17"/>
    <dataValidation sqref="C18 D18 E18 F18 G18 H18 I18"/>
    <dataValidation sqref="C19 D19 E19 F19 G19 H19 I19"/>
    <dataValidation sqref="C20 D20 E20 F20 G20 H20 I20"/>
    <dataValidation sqref="C21 D21 E21 F21 G21 H21 I21"/>
    <dataValidation sqref="C22 D22 E22 F22 G22 H22 I22"/>
    <dataValidation sqref="C23 D23 E23 F23 G23 H23 I23"/>
    <dataValidation sqref="C24 D24 E24 F24 G24 H24 I24"/>
    <dataValidation sqref="C25 D25 E25 F25 G25 H25 I25"/>
    <dataValidation sqref="C26 D26 E26 F26 G26 H26 I26"/>
    <dataValidation sqref="C27 D27 E27 F27 G27 H27 I27"/>
    <dataValidation sqref="C28 D28 E28 F28 G28 H28 I28"/>
    <dataValidation sqref="C29 D29 E29 F29 G29 H29 I29"/>
    <dataValidation sqref="C30 D30 E30 F30 G30 H30 I30"/>
    <dataValidation sqref="C31 D31 E31 F31 G31 H31 I31"/>
    <dataValidation sqref="C32 D32 E32 F32 G32 H32 I32"/>
    <dataValidation sqref="C33 D33 E33 F33 G33 H33 I33"/>
    <dataValidation sqref="C34 D34 E34 F34 G34 H34 I34"/>
    <dataValidation sqref="C35 D35 E35 F35 G35 H35 I35"/>
    <dataValidation sqref="C36 D36 E36 F36 G36 H36 I36"/>
    <dataValidation sqref="C37 D37 E37 F37 G37 H37 I37"/>
    <dataValidation sqref="C38 D38 E38 F38 G38 H38 I38"/>
    <dataValidation sqref="C39 D39 E39 F39 G39 H39 I39"/>
    <dataValidation sqref="C40 D40 E40 F40 G40 H40 I40"/>
    <dataValidation sqref="C43 D43 E43 F43 G43 H43 I43"/>
    <dataValidation sqref="C44 D44 E44 F44 G44 H44 I44"/>
    <dataValidation sqref="C45 D45 E45 F45 G45 H45 I45"/>
    <dataValidation sqref="C46 D46 E46 F46 G46 H46 I46"/>
    <dataValidation sqref="C47 D47 E47 F47 G47 H47 I47"/>
    <dataValidation sqref="C48 D48 E48 F48 G48 H48 I48"/>
    <dataValidation sqref="C49 D49 E49 F49 G49 H49 I49"/>
    <dataValidation sqref="C50 D50 E50 F50 G50 H50 I50"/>
    <dataValidation sqref="C51 D51 E51 F51 G51 H51 I51"/>
    <dataValidation sqref="C52 D52 E52 F52 G52 H52 I52"/>
    <dataValidation sqref="C53 D53 E53 F53 G53 H53 I53"/>
    <dataValidation sqref="C54 D54 E54 F54 G54 H54 I54"/>
    <dataValidation sqref="C55 D55 E55 F55 G55 H55 I55"/>
    <dataValidation sqref="C56 D56 E56 F56 G56 H56 I56"/>
    <dataValidation sqref="C57 D57 E57 F57 G57 H57 I57"/>
  </dataValidations>
  <pageMargins left="0.35" right="0.35" top="0.5" bottom="0.5" header="0.2" footer="0.2"/>
</worksheet>
</file>

<file path=xl/worksheets/sheet4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21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4" customWidth="1"/>
    <col min="12" max="12" width="12" customWidth="1" hidden="1"/>
    <col min="13" max="13" width="12" customWidth="1" hidden="1"/>
    <col min="14" max="14" width="12" customWidth="1" hidden="1"/>
  </cols>
  <sheetData>
    <row r="1" ht="36" customHeight="1">
      <c r="A1" s="1" t="inlineStr">
        <is>
          <t xml:space="preserve">Topps Chrome F1 2020 — Autographes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Version principale</t>
        </is>
      </c>
      <c r="D4" s="7" t="inlineStr">
        <is>
          <t xml:space="preserve">Green Refractor /99</t>
        </is>
      </c>
      <c r="E4" s="7" t="inlineStr">
        <is>
          <t xml:space="preserve">Gold Refractor /50</t>
        </is>
      </c>
      <c r="F4" s="7" t="inlineStr">
        <is>
          <t xml:space="preserve">Gold Wave Refractor /50</t>
        </is>
      </c>
      <c r="G4" s="7" t="inlineStr">
        <is>
          <t xml:space="preserve">Orange Refractor /25</t>
        </is>
      </c>
      <c r="H4" s="7" t="inlineStr">
        <is>
          <t xml:space="preserve">Red Refractor /5</t>
        </is>
      </c>
      <c r="I4" s="7" t="inlineStr">
        <is>
          <t xml:space="preserve">Superfractor /1</t>
        </is>
      </c>
      <c r="J4" s="7" t="inlineStr">
        <is>
          <t xml:space="preserve">Printing Plates /1</t>
        </is>
      </c>
      <c r="K4" s="7" t="inlineStr">
        <is>
          <t xml:space="preserve">Progression</t>
        </is>
      </c>
      <c r="L4" s="7" t="inlineStr">
        <is>
          <t xml:space="preserve">Principales possédées</t>
        </is>
      </c>
      <c r="M4" s="7" t="inlineStr">
        <is>
          <t xml:space="preserve">Parallèles possédés</t>
        </is>
      </c>
      <c r="N4" s="7" t="inlineStr">
        <is>
          <t xml:space="preserve">Versions possédées</t>
        </is>
      </c>
    </row>
    <row r="5" ht="27" customHeight="1">
      <c r="A5" s="8" t="inlineStr">
        <is>
          <t xml:space="preserve">SET DE BASE  ·  52 cartes</t>
        </is>
      </c>
      <c r="K5" s="12" t="n">
        <f>SUM(N6:N57)/416</f>
        <v>0</v>
      </c>
    </row>
    <row r="6" ht="21" customHeight="1" outlineLevel="1">
      <c r="A6" s="10" t="inlineStr">
        <is>
          <t xml:space="preserve">#F1A-LH</t>
        </is>
      </c>
      <c r="B6" s="9" t="inlineStr">
        <is>
          <t xml:space="preserve">Lewis Hamilton</t>
        </is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 t="b">
        <v>0</v>
      </c>
      <c r="K6" s="12" t="n">
        <f>N6/8</f>
        <v>0</v>
      </c>
      <c r="L6" s="10" t="n">
        <f>COUNTIF(C6,TRUE)</f>
        <v>0</v>
      </c>
      <c r="M6" s="10" t="n">
        <f>COUNTIF(D6:J6,TRUE)</f>
        <v>0</v>
      </c>
      <c r="N6" s="10" t="n">
        <f>L6+M6</f>
        <v>0</v>
      </c>
    </row>
    <row r="7" ht="21" customHeight="1" outlineLevel="1">
      <c r="A7" s="10" t="inlineStr">
        <is>
          <t xml:space="preserve">#F1A-VB</t>
        </is>
      </c>
      <c r="B7" s="9" t="inlineStr">
        <is>
          <t xml:space="preserve">Valtteri Bottas</t>
        </is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 t="b">
        <v>0</v>
      </c>
      <c r="K7" s="12" t="n">
        <f>N7/8</f>
        <v>0</v>
      </c>
      <c r="L7" s="10" t="n">
        <f>COUNTIF(C7,TRUE)</f>
        <v>0</v>
      </c>
      <c r="M7" s="10" t="n">
        <f>COUNTIF(D7:J7,TRUE)</f>
        <v>0</v>
      </c>
      <c r="N7" s="10" t="n">
        <f>L7+M7</f>
        <v>0</v>
      </c>
    </row>
    <row r="8" ht="21" customHeight="1" outlineLevel="1">
      <c r="A8" s="10" t="inlineStr">
        <is>
          <t xml:space="preserve">#F1A-SV</t>
        </is>
      </c>
      <c r="B8" s="9" t="inlineStr">
        <is>
          <t xml:space="preserve">Sebastian Vettel</t>
        </is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1" t="b">
        <v>0</v>
      </c>
      <c r="K8" s="12" t="n">
        <f>N8/8</f>
        <v>0</v>
      </c>
      <c r="L8" s="10" t="n">
        <f>COUNTIF(C8,TRUE)</f>
        <v>0</v>
      </c>
      <c r="M8" s="10" t="n">
        <f>COUNTIF(D8:J8,TRUE)</f>
        <v>0</v>
      </c>
      <c r="N8" s="10" t="n">
        <f>L8+M8</f>
        <v>0</v>
      </c>
    </row>
    <row r="9" ht="21" customHeight="1" outlineLevel="1">
      <c r="A9" s="10" t="inlineStr">
        <is>
          <t xml:space="preserve">#F1A-CL</t>
        </is>
      </c>
      <c r="B9" s="9" t="inlineStr">
        <is>
          <t xml:space="preserve">Charles Leclerc</t>
        </is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1" t="b">
        <v>0</v>
      </c>
      <c r="K9" s="12" t="n">
        <f>N9/8</f>
        <v>0</v>
      </c>
      <c r="L9" s="10" t="n">
        <f>COUNTIF(C9,TRUE)</f>
        <v>0</v>
      </c>
      <c r="M9" s="10" t="n">
        <f>COUNTIF(D9:J9,TRUE)</f>
        <v>0</v>
      </c>
      <c r="N9" s="10" t="n">
        <f>L9+M9</f>
        <v>0</v>
      </c>
    </row>
    <row r="10" ht="21" customHeight="1" outlineLevel="1">
      <c r="A10" s="10" t="inlineStr">
        <is>
          <t xml:space="preserve">#F1A-MV</t>
        </is>
      </c>
      <c r="B10" s="9" t="inlineStr">
        <is>
          <t xml:space="preserve">Max Verstappen</t>
        </is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 t="b">
        <v>0</v>
      </c>
      <c r="K10" s="12" t="n">
        <f>N10/8</f>
        <v>0</v>
      </c>
      <c r="L10" s="10" t="n">
        <f>COUNTIF(C10,TRUE)</f>
        <v>0</v>
      </c>
      <c r="M10" s="10" t="n">
        <f>COUNTIF(D10:J10,TRUE)</f>
        <v>0</v>
      </c>
      <c r="N10" s="10" t="n">
        <f>L10+M10</f>
        <v>0</v>
      </c>
    </row>
    <row r="11" ht="21" customHeight="1" outlineLevel="1">
      <c r="A11" s="10" t="inlineStr">
        <is>
          <t xml:space="preserve">#F1A-AA</t>
        </is>
      </c>
      <c r="B11" s="9" t="inlineStr">
        <is>
          <t xml:space="preserve">Alexander Albon (RC)</t>
        </is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 t="b">
        <v>0</v>
      </c>
      <c r="K11" s="12" t="n">
        <f>N11/8</f>
        <v>0</v>
      </c>
      <c r="L11" s="10" t="n">
        <f>COUNTIF(C11,TRUE)</f>
        <v>0</v>
      </c>
      <c r="M11" s="10" t="n">
        <f>COUNTIF(D11:J11,TRUE)</f>
        <v>0</v>
      </c>
      <c r="N11" s="10" t="n">
        <f>L11+M11</f>
        <v>0</v>
      </c>
    </row>
    <row r="12" ht="21" customHeight="1" outlineLevel="1">
      <c r="A12" s="10" t="inlineStr">
        <is>
          <t xml:space="preserve">#F1A-LN</t>
        </is>
      </c>
      <c r="B12" s="9" t="inlineStr">
        <is>
          <t xml:space="preserve">Lando Norris (RC)</t>
        </is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 t="b">
        <v>0</v>
      </c>
      <c r="K12" s="12" t="n">
        <f>N12/8</f>
        <v>0</v>
      </c>
      <c r="L12" s="10" t="n">
        <f>COUNTIF(C12,TRUE)</f>
        <v>0</v>
      </c>
      <c r="M12" s="10" t="n">
        <f>COUNTIF(D12:J12,TRUE)</f>
        <v>0</v>
      </c>
      <c r="N12" s="10" t="n">
        <f>L12+M12</f>
        <v>0</v>
      </c>
    </row>
    <row r="13" ht="21" customHeight="1" outlineLevel="1">
      <c r="A13" s="10" t="inlineStr">
        <is>
          <t xml:space="preserve">#F1A-CS</t>
        </is>
      </c>
      <c r="B13" s="9" t="inlineStr">
        <is>
          <t xml:space="preserve">Carlos Sainz</t>
        </is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 t="b">
        <v>0</v>
      </c>
      <c r="K13" s="12" t="n">
        <f>N13/8</f>
        <v>0</v>
      </c>
      <c r="L13" s="10" t="n">
        <f>COUNTIF(C13,TRUE)</f>
        <v>0</v>
      </c>
      <c r="M13" s="10" t="n">
        <f>COUNTIF(D13:J13,TRUE)</f>
        <v>0</v>
      </c>
      <c r="N13" s="10" t="n">
        <f>L13+M13</f>
        <v>0</v>
      </c>
    </row>
    <row r="14" ht="21" customHeight="1" outlineLevel="1">
      <c r="A14" s="10" t="inlineStr">
        <is>
          <t xml:space="preserve">#F1A-DR</t>
        </is>
      </c>
      <c r="B14" s="9" t="inlineStr">
        <is>
          <t xml:space="preserve">Daniel Ricciardo</t>
        </is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 t="b">
        <v>0</v>
      </c>
      <c r="K14" s="12" t="n">
        <f>N14/8</f>
        <v>0</v>
      </c>
      <c r="L14" s="10" t="n">
        <f>COUNTIF(C14,TRUE)</f>
        <v>0</v>
      </c>
      <c r="M14" s="10" t="n">
        <f>COUNTIF(D14:J14,TRUE)</f>
        <v>0</v>
      </c>
      <c r="N14" s="10" t="n">
        <f>L14+M14</f>
        <v>0</v>
      </c>
    </row>
    <row r="15" ht="21" customHeight="1" outlineLevel="1">
      <c r="A15" s="10" t="inlineStr">
        <is>
          <t xml:space="preserve">#F1A-EO</t>
        </is>
      </c>
      <c r="B15" s="9" t="inlineStr">
        <is>
          <t xml:space="preserve">Esteban Ocon</t>
        </is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 t="b">
        <v>0</v>
      </c>
      <c r="K15" s="12" t="n">
        <f>N15/8</f>
        <v>0</v>
      </c>
      <c r="L15" s="10" t="n">
        <f>COUNTIF(C15,TRUE)</f>
        <v>0</v>
      </c>
      <c r="M15" s="10" t="n">
        <f>COUNTIF(D15:J15,TRUE)</f>
        <v>0</v>
      </c>
      <c r="N15" s="10" t="n">
        <f>L15+M15</f>
        <v>0</v>
      </c>
    </row>
    <row r="16" ht="21" customHeight="1" outlineLevel="1">
      <c r="A16" s="10" t="inlineStr">
        <is>
          <t xml:space="preserve">#F1A-PG</t>
        </is>
      </c>
      <c r="B16" s="9" t="inlineStr">
        <is>
          <t xml:space="preserve">Pierre Gasly</t>
        </is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 t="b">
        <v>0</v>
      </c>
      <c r="K16" s="12" t="n">
        <f>N16/8</f>
        <v>0</v>
      </c>
      <c r="L16" s="10" t="n">
        <f>COUNTIF(C16,TRUE)</f>
        <v>0</v>
      </c>
      <c r="M16" s="10" t="n">
        <f>COUNTIF(D16:J16,TRUE)</f>
        <v>0</v>
      </c>
      <c r="N16" s="10" t="n">
        <f>L16+M16</f>
        <v>0</v>
      </c>
    </row>
    <row r="17" ht="21" customHeight="1" outlineLevel="1">
      <c r="A17" s="10" t="inlineStr">
        <is>
          <t xml:space="preserve">#F1A-DK</t>
        </is>
      </c>
      <c r="B17" s="9" t="inlineStr">
        <is>
          <t xml:space="preserve">Daniil Kvyat</t>
        </is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 t="b">
        <v>0</v>
      </c>
      <c r="K17" s="12" t="n">
        <f>N17/8</f>
        <v>0</v>
      </c>
      <c r="L17" s="10" t="n">
        <f>COUNTIF(C17,TRUE)</f>
        <v>0</v>
      </c>
      <c r="M17" s="10" t="n">
        <f>COUNTIF(D17:J17,TRUE)</f>
        <v>0</v>
      </c>
      <c r="N17" s="10" t="n">
        <f>L17+M17</f>
        <v>0</v>
      </c>
    </row>
    <row r="18" ht="21" customHeight="1" outlineLevel="1">
      <c r="A18" s="10" t="inlineStr">
        <is>
          <t xml:space="preserve">#F1A-SP</t>
        </is>
      </c>
      <c r="B18" s="9" t="inlineStr">
        <is>
          <t xml:space="preserve">Sergio Pérez</t>
        </is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 t="b">
        <v>0</v>
      </c>
      <c r="K18" s="12" t="n">
        <f>N18/8</f>
        <v>0</v>
      </c>
      <c r="L18" s="10" t="n">
        <f>COUNTIF(C18,TRUE)</f>
        <v>0</v>
      </c>
      <c r="M18" s="10" t="n">
        <f>COUNTIF(D18:J18,TRUE)</f>
        <v>0</v>
      </c>
      <c r="N18" s="10" t="n">
        <f>L18+M18</f>
        <v>0</v>
      </c>
    </row>
    <row r="19" ht="21" customHeight="1" outlineLevel="1">
      <c r="A19" s="10" t="inlineStr">
        <is>
          <t xml:space="preserve">#F1A-LS</t>
        </is>
      </c>
      <c r="B19" s="9" t="inlineStr">
        <is>
          <t xml:space="preserve">Lance Stroll</t>
        </is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 t="b">
        <v>0</v>
      </c>
      <c r="K19" s="12" t="n">
        <f>N19/8</f>
        <v>0</v>
      </c>
      <c r="L19" s="10" t="n">
        <f>COUNTIF(C19,TRUE)</f>
        <v>0</v>
      </c>
      <c r="M19" s="10" t="n">
        <f>COUNTIF(D19:J19,TRUE)</f>
        <v>0</v>
      </c>
      <c r="N19" s="10" t="n">
        <f>L19+M19</f>
        <v>0</v>
      </c>
    </row>
    <row r="20" ht="21" customHeight="1" outlineLevel="1">
      <c r="A20" s="10" t="inlineStr">
        <is>
          <t xml:space="preserve">#F1A-KR</t>
        </is>
      </c>
      <c r="B20" s="9" t="inlineStr">
        <is>
          <t xml:space="preserve">Kimi Räikkönen</t>
        </is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 t="b">
        <v>0</v>
      </c>
      <c r="K20" s="12" t="n">
        <f>N20/8</f>
        <v>0</v>
      </c>
      <c r="L20" s="10" t="n">
        <f>COUNTIF(C20,TRUE)</f>
        <v>0</v>
      </c>
      <c r="M20" s="10" t="n">
        <f>COUNTIF(D20:J20,TRUE)</f>
        <v>0</v>
      </c>
      <c r="N20" s="10" t="n">
        <f>L20+M20</f>
        <v>0</v>
      </c>
    </row>
    <row r="21" ht="21" customHeight="1" outlineLevel="1">
      <c r="A21" s="10" t="inlineStr">
        <is>
          <t xml:space="preserve">#F1A-AG</t>
        </is>
      </c>
      <c r="B21" s="9" t="inlineStr">
        <is>
          <t xml:space="preserve">Antonio Giovinazzi</t>
        </is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 t="b">
        <v>0</v>
      </c>
      <c r="K21" s="12" t="n">
        <f>N21/8</f>
        <v>0</v>
      </c>
      <c r="L21" s="10" t="n">
        <f>COUNTIF(C21,TRUE)</f>
        <v>0</v>
      </c>
      <c r="M21" s="10" t="n">
        <f>COUNTIF(D21:J21,TRUE)</f>
        <v>0</v>
      </c>
      <c r="N21" s="10" t="n">
        <f>L21+M21</f>
        <v>0</v>
      </c>
    </row>
    <row r="22" ht="21" customHeight="1" outlineLevel="1">
      <c r="A22" s="10" t="inlineStr">
        <is>
          <t xml:space="preserve">#F1A-RG</t>
        </is>
      </c>
      <c r="B22" s="9" t="inlineStr">
        <is>
          <t xml:space="preserve">Romain Grosjean</t>
        </is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 t="b">
        <v>0</v>
      </c>
      <c r="K22" s="12" t="n">
        <f>N22/8</f>
        <v>0</v>
      </c>
      <c r="L22" s="10" t="n">
        <f>COUNTIF(C22,TRUE)</f>
        <v>0</v>
      </c>
      <c r="M22" s="10" t="n">
        <f>COUNTIF(D22:J22,TRUE)</f>
        <v>0</v>
      </c>
      <c r="N22" s="10" t="n">
        <f>L22+M22</f>
        <v>0</v>
      </c>
    </row>
    <row r="23" ht="21" customHeight="1" outlineLevel="1">
      <c r="A23" s="10" t="inlineStr">
        <is>
          <t xml:space="preserve">#F1A-KM</t>
        </is>
      </c>
      <c r="B23" s="9" t="inlineStr">
        <is>
          <t xml:space="preserve">Kevin Magnussen</t>
        </is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 t="b">
        <v>0</v>
      </c>
      <c r="K23" s="12" t="n">
        <f>N23/8</f>
        <v>0</v>
      </c>
      <c r="L23" s="10" t="n">
        <f>COUNTIF(C23,TRUE)</f>
        <v>0</v>
      </c>
      <c r="M23" s="10" t="n">
        <f>COUNTIF(D23:J23,TRUE)</f>
        <v>0</v>
      </c>
      <c r="N23" s="10" t="n">
        <f>L23+M23</f>
        <v>0</v>
      </c>
    </row>
    <row r="24" ht="21" customHeight="1" outlineLevel="1">
      <c r="A24" s="10" t="inlineStr">
        <is>
          <t xml:space="preserve">#F1A-GR</t>
        </is>
      </c>
      <c r="B24" s="9" t="inlineStr">
        <is>
          <t xml:space="preserve">George Russell (RC)</t>
        </is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 t="b">
        <v>0</v>
      </c>
      <c r="K24" s="12" t="n">
        <f>N24/8</f>
        <v>0</v>
      </c>
      <c r="L24" s="10" t="n">
        <f>COUNTIF(C24,TRUE)</f>
        <v>0</v>
      </c>
      <c r="M24" s="10" t="n">
        <f>COUNTIF(D24:J24,TRUE)</f>
        <v>0</v>
      </c>
      <c r="N24" s="10" t="n">
        <f>L24+M24</f>
        <v>0</v>
      </c>
    </row>
    <row r="25" ht="21" customHeight="1" outlineLevel="1">
      <c r="A25" s="10" t="inlineStr">
        <is>
          <t xml:space="preserve">#F1A-NL</t>
        </is>
      </c>
      <c r="B25" s="9" t="inlineStr">
        <is>
          <t xml:space="preserve">Nicholas Latifi</t>
        </is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 t="b">
        <v>0</v>
      </c>
      <c r="K25" s="12" t="n">
        <f>N25/8</f>
        <v>0</v>
      </c>
      <c r="L25" s="10" t="n">
        <f>COUNTIF(C25,TRUE)</f>
        <v>0</v>
      </c>
      <c r="M25" s="10" t="n">
        <f>COUNTIF(D25:J25,TRUE)</f>
        <v>0</v>
      </c>
      <c r="N25" s="10" t="n">
        <f>L25+M25</f>
        <v>0</v>
      </c>
    </row>
    <row r="26" ht="21" customHeight="1" outlineLevel="1">
      <c r="A26" s="10" t="inlineStr">
        <is>
          <t xml:space="preserve">#F1A-AS</t>
        </is>
      </c>
      <c r="B26" s="9" t="inlineStr">
        <is>
          <t xml:space="preserve">Andreas Seidl</t>
        </is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 t="b">
        <v>0</v>
      </c>
      <c r="K26" s="12" t="n">
        <f>N26/8</f>
        <v>0</v>
      </c>
      <c r="L26" s="10" t="n">
        <f>COUNTIF(C26,TRUE)</f>
        <v>0</v>
      </c>
      <c r="M26" s="10" t="n">
        <f>COUNTIF(D26:J26,TRUE)</f>
        <v>0</v>
      </c>
      <c r="N26" s="10" t="n">
        <f>L26+M26</f>
        <v>0</v>
      </c>
    </row>
    <row r="27" ht="21" customHeight="1" outlineLevel="1">
      <c r="A27" s="10" t="inlineStr">
        <is>
          <t xml:space="preserve">#F1A-CAB</t>
        </is>
      </c>
      <c r="B27" s="9" t="inlineStr">
        <is>
          <t xml:space="preserve">Cyril Abiteboul</t>
        </is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 t="b">
        <v>0</v>
      </c>
      <c r="K27" s="12" t="n">
        <f>N27/8</f>
        <v>0</v>
      </c>
      <c r="L27" s="10" t="n">
        <f>COUNTIF(C27,TRUE)</f>
        <v>0</v>
      </c>
      <c r="M27" s="10" t="n">
        <f>COUNTIF(D27:J27,TRUE)</f>
        <v>0</v>
      </c>
      <c r="N27" s="10" t="n">
        <f>L27+M27</f>
        <v>0</v>
      </c>
    </row>
    <row r="28" ht="21" customHeight="1" outlineLevel="1">
      <c r="A28" s="10" t="inlineStr">
        <is>
          <t xml:space="preserve">#F1A-CH</t>
        </is>
      </c>
      <c r="B28" s="9" t="inlineStr">
        <is>
          <t xml:space="preserve">Christian Horner</t>
        </is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 t="b">
        <v>0</v>
      </c>
      <c r="K28" s="12" t="n">
        <f>N28/8</f>
        <v>0</v>
      </c>
      <c r="L28" s="10" t="n">
        <f>COUNTIF(C28,TRUE)</f>
        <v>0</v>
      </c>
      <c r="M28" s="10" t="n">
        <f>COUNTIF(D28:J28,TRUE)</f>
        <v>0</v>
      </c>
      <c r="N28" s="10" t="n">
        <f>L28+M28</f>
        <v>0</v>
      </c>
    </row>
    <row r="29" ht="21" customHeight="1" outlineLevel="1">
      <c r="A29" s="10" t="inlineStr">
        <is>
          <t xml:space="preserve">#F1A-FT</t>
        </is>
      </c>
      <c r="B29" s="9" t="inlineStr">
        <is>
          <t xml:space="preserve">Franz Tost</t>
        </is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 t="b">
        <v>0</v>
      </c>
      <c r="K29" s="12" t="n">
        <f>N29/8</f>
        <v>0</v>
      </c>
      <c r="L29" s="10" t="n">
        <f>COUNTIF(C29,TRUE)</f>
        <v>0</v>
      </c>
      <c r="M29" s="10" t="n">
        <f>COUNTIF(D29:J29,TRUE)</f>
        <v>0</v>
      </c>
      <c r="N29" s="10" t="n">
        <f>L29+M29</f>
        <v>0</v>
      </c>
    </row>
    <row r="30" ht="21" customHeight="1" outlineLevel="1">
      <c r="A30" s="10" t="inlineStr">
        <is>
          <t xml:space="preserve">#F1A-FV</t>
        </is>
      </c>
      <c r="B30" s="9" t="inlineStr">
        <is>
          <t xml:space="preserve">Frédéric Vasseur</t>
        </is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1" t="b">
        <v>0</v>
      </c>
      <c r="K30" s="12" t="n">
        <f>N30/8</f>
        <v>0</v>
      </c>
      <c r="L30" s="10" t="n">
        <f>COUNTIF(C30,TRUE)</f>
        <v>0</v>
      </c>
      <c r="M30" s="10" t="n">
        <f>COUNTIF(D30:J30,TRUE)</f>
        <v>0</v>
      </c>
      <c r="N30" s="10" t="n">
        <f>L30+M30</f>
        <v>0</v>
      </c>
    </row>
    <row r="31" ht="21" customHeight="1" outlineLevel="1">
      <c r="A31" s="10" t="inlineStr">
        <is>
          <t xml:space="preserve">#F1A-FW</t>
        </is>
      </c>
      <c r="B31" s="9" t="inlineStr">
        <is>
          <t xml:space="preserve">Claire Williams</t>
        </is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 t="b">
        <v>0</v>
      </c>
      <c r="K31" s="12" t="n">
        <f>N31/8</f>
        <v>0</v>
      </c>
      <c r="L31" s="10" t="n">
        <f>COUNTIF(C31,TRUE)</f>
        <v>0</v>
      </c>
      <c r="M31" s="10" t="n">
        <f>COUNTIF(D31:J31,TRUE)</f>
        <v>0</v>
      </c>
      <c r="N31" s="10" t="n">
        <f>L31+M31</f>
        <v>0</v>
      </c>
    </row>
    <row r="32" ht="21" customHeight="1" outlineLevel="1">
      <c r="A32" s="10" t="inlineStr">
        <is>
          <t xml:space="preserve">#F1A-GS</t>
        </is>
      </c>
      <c r="B32" s="9" t="inlineStr">
        <is>
          <t xml:space="preserve">Guenther Steiner</t>
        </is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 t="b">
        <v>0</v>
      </c>
      <c r="K32" s="12" t="n">
        <f>N32/8</f>
        <v>0</v>
      </c>
      <c r="L32" s="10" t="n">
        <f>COUNTIF(C32,TRUE)</f>
        <v>0</v>
      </c>
      <c r="M32" s="10" t="n">
        <f>COUNTIF(D32:J32,TRUE)</f>
        <v>0</v>
      </c>
      <c r="N32" s="10" t="n">
        <f>L32+M32</f>
        <v>0</v>
      </c>
    </row>
    <row r="33" ht="21" customHeight="1" outlineLevel="1">
      <c r="A33" s="10" t="inlineStr">
        <is>
          <t xml:space="preserve">#F1A-MB</t>
        </is>
      </c>
      <c r="B33" s="9" t="inlineStr">
        <is>
          <t xml:space="preserve">Mattia Binotto</t>
        </is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1" t="b">
        <v>0</v>
      </c>
      <c r="K33" s="12" t="n">
        <f>N33/8</f>
        <v>0</v>
      </c>
      <c r="L33" s="10" t="n">
        <f>COUNTIF(C33,TRUE)</f>
        <v>0</v>
      </c>
      <c r="M33" s="10" t="n">
        <f>COUNTIF(D33:J33,TRUE)</f>
        <v>0</v>
      </c>
      <c r="N33" s="10" t="n">
        <f>L33+M33</f>
        <v>0</v>
      </c>
    </row>
    <row r="34" ht="21" customHeight="1" outlineLevel="1">
      <c r="A34" s="10" t="inlineStr">
        <is>
          <t xml:space="preserve">#F1A-OS</t>
        </is>
      </c>
      <c r="B34" s="9" t="inlineStr">
        <is>
          <t xml:space="preserve">Otmar Szafnauer</t>
        </is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1" t="b">
        <v>0</v>
      </c>
      <c r="K34" s="12" t="n">
        <f>N34/8</f>
        <v>0</v>
      </c>
      <c r="L34" s="10" t="n">
        <f>COUNTIF(C34,TRUE)</f>
        <v>0</v>
      </c>
      <c r="M34" s="10" t="n">
        <f>COUNTIF(D34:J34,TRUE)</f>
        <v>0</v>
      </c>
      <c r="N34" s="10" t="n">
        <f>L34+M34</f>
        <v>0</v>
      </c>
    </row>
    <row r="35" ht="21" customHeight="1" outlineLevel="1">
      <c r="A35" s="10" t="inlineStr">
        <is>
          <t xml:space="preserve">#F1A-SR</t>
        </is>
      </c>
      <c r="B35" s="9" t="inlineStr">
        <is>
          <t xml:space="preserve">Simon Roberts</t>
        </is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1" t="b">
        <v>0</v>
      </c>
      <c r="K35" s="12" t="n">
        <f>N35/8</f>
        <v>0</v>
      </c>
      <c r="L35" s="10" t="n">
        <f>COUNTIF(C35,TRUE)</f>
        <v>0</v>
      </c>
      <c r="M35" s="10" t="n">
        <f>COUNTIF(D35:J35,TRUE)</f>
        <v>0</v>
      </c>
      <c r="N35" s="10" t="n">
        <f>L35+M35</f>
        <v>0</v>
      </c>
    </row>
    <row r="36" ht="21" customHeight="1" outlineLevel="1">
      <c r="A36" s="10" t="inlineStr">
        <is>
          <t xml:space="preserve">#F1A-TW</t>
        </is>
      </c>
      <c r="B36" s="9" t="inlineStr">
        <is>
          <t xml:space="preserve">Toto Wolff</t>
        </is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1" t="b">
        <v>0</v>
      </c>
      <c r="K36" s="12" t="n">
        <f>N36/8</f>
        <v>0</v>
      </c>
      <c r="L36" s="10" t="n">
        <f>COUNTIF(C36,TRUE)</f>
        <v>0</v>
      </c>
      <c r="M36" s="10" t="n">
        <f>COUNTIF(D36:J36,TRUE)</f>
        <v>0</v>
      </c>
      <c r="N36" s="10" t="n">
        <f>L36+M36</f>
        <v>0</v>
      </c>
    </row>
    <row r="37" ht="21" customHeight="1" outlineLevel="1">
      <c r="A37" s="10" t="inlineStr">
        <is>
          <t xml:space="preserve">#F1A-AM</t>
        </is>
      </c>
      <c r="B37" s="9" t="inlineStr">
        <is>
          <t xml:space="preserve">Artem Markelov</t>
        </is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1" t="b">
        <v>0</v>
      </c>
      <c r="K37" s="12" t="n">
        <f>N37/8</f>
        <v>0</v>
      </c>
      <c r="L37" s="10" t="n">
        <f>COUNTIF(C37,TRUE)</f>
        <v>0</v>
      </c>
      <c r="M37" s="10" t="n">
        <f>COUNTIF(D37:J37,TRUE)</f>
        <v>0</v>
      </c>
      <c r="N37" s="10" t="n">
        <f>L37+M37</f>
        <v>0</v>
      </c>
    </row>
    <row r="38" ht="21" customHeight="1" outlineLevel="1">
      <c r="A38" s="10" t="inlineStr">
        <is>
          <t xml:space="preserve">#F1A-CI</t>
        </is>
      </c>
      <c r="B38" s="9" t="inlineStr">
        <is>
          <t xml:space="preserve">Callum Ilott</t>
        </is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1" t="b">
        <v>0</v>
      </c>
      <c r="K38" s="12" t="n">
        <f>N38/8</f>
        <v>0</v>
      </c>
      <c r="L38" s="10" t="n">
        <f>COUNTIF(C38,TRUE)</f>
        <v>0</v>
      </c>
      <c r="M38" s="10" t="n">
        <f>COUNTIF(D38:J38,TRUE)</f>
        <v>0</v>
      </c>
      <c r="N38" s="10" t="n">
        <f>L38+M38</f>
        <v>0</v>
      </c>
    </row>
    <row r="39" ht="21" customHeight="1" outlineLevel="1">
      <c r="A39" s="10" t="inlineStr">
        <is>
          <t xml:space="preserve">#F1A-DT</t>
        </is>
      </c>
      <c r="B39" s="9" t="inlineStr">
        <is>
          <t xml:space="preserve">Dan Ticktum</t>
        </is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1" t="b">
        <v>0</v>
      </c>
      <c r="K39" s="12" t="n">
        <f>N39/8</f>
        <v>0</v>
      </c>
      <c r="L39" s="10" t="n">
        <f>COUNTIF(C39,TRUE)</f>
        <v>0</v>
      </c>
      <c r="M39" s="10" t="n">
        <f>COUNTIF(D39:J39,TRUE)</f>
        <v>0</v>
      </c>
      <c r="N39" s="10" t="n">
        <f>L39+M39</f>
        <v>0</v>
      </c>
    </row>
    <row r="40" ht="21" customHeight="1" outlineLevel="1">
      <c r="A40" s="10" t="inlineStr">
        <is>
          <t xml:space="preserve">#F1A-FD</t>
        </is>
      </c>
      <c r="B40" s="9" t="inlineStr">
        <is>
          <t xml:space="preserve">Felipe Drugovich</t>
        </is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1" t="b">
        <v>0</v>
      </c>
      <c r="K40" s="12" t="n">
        <f>N40/8</f>
        <v>0</v>
      </c>
      <c r="L40" s="10" t="n">
        <f>COUNTIF(C40,TRUE)</f>
        <v>0</v>
      </c>
      <c r="M40" s="10" t="n">
        <f>COUNTIF(D40:J40,TRUE)</f>
        <v>0</v>
      </c>
      <c r="N40" s="10" t="n">
        <f>L40+M40</f>
        <v>0</v>
      </c>
    </row>
    <row r="41" ht="21" customHeight="1" outlineLevel="1">
      <c r="A41" s="10" t="inlineStr">
        <is>
          <t xml:space="preserve">#F1A-GA</t>
        </is>
      </c>
      <c r="B41" s="9" t="inlineStr">
        <is>
          <t xml:space="preserve">Giuliano Alesi</t>
        </is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1" t="b">
        <v>0</v>
      </c>
      <c r="K41" s="12" t="n">
        <f>N41/8</f>
        <v>0</v>
      </c>
      <c r="L41" s="10" t="n">
        <f>COUNTIF(C41,TRUE)</f>
        <v>0</v>
      </c>
      <c r="M41" s="10" t="n">
        <f>COUNTIF(D41:J41,TRUE)</f>
        <v>0</v>
      </c>
      <c r="N41" s="10" t="n">
        <f>L41+M41</f>
        <v>0</v>
      </c>
    </row>
    <row r="42" ht="21" customHeight="1" outlineLevel="1">
      <c r="A42" s="10" t="inlineStr">
        <is>
          <t xml:space="preserve">#F1A-GL</t>
        </is>
      </c>
      <c r="B42" s="9" t="inlineStr">
        <is>
          <t xml:space="preserve">Guilherme Samaia</t>
        </is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1" t="b">
        <v>0</v>
      </c>
      <c r="K42" s="12" t="n">
        <f>N42/8</f>
        <v>0</v>
      </c>
      <c r="L42" s="10" t="n">
        <f>COUNTIF(C42,TRUE)</f>
        <v>0</v>
      </c>
      <c r="M42" s="10" t="n">
        <f>COUNTIF(D42:J42,TRUE)</f>
        <v>0</v>
      </c>
      <c r="N42" s="10" t="n">
        <f>L42+M42</f>
        <v>0</v>
      </c>
    </row>
    <row r="43" ht="21" customHeight="1" outlineLevel="1">
      <c r="A43" s="10" t="inlineStr">
        <is>
          <t xml:space="preserve">#F1A-GZ</t>
        </is>
      </c>
      <c r="B43" s="9" t="inlineStr">
        <is>
          <t xml:space="preserve">Zhou Guanyu</t>
        </is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1" t="b">
        <v>0</v>
      </c>
      <c r="K43" s="12" t="n">
        <f>N43/8</f>
        <v>0</v>
      </c>
      <c r="L43" s="10" t="n">
        <f>COUNTIF(C43,TRUE)</f>
        <v>0</v>
      </c>
      <c r="M43" s="10" t="n">
        <f>COUNTIF(D43:J43,TRUE)</f>
        <v>0</v>
      </c>
      <c r="N43" s="10" t="n">
        <f>L43+M43</f>
        <v>0</v>
      </c>
    </row>
    <row r="44" ht="21" customHeight="1" outlineLevel="1">
      <c r="A44" s="10" t="inlineStr">
        <is>
          <t xml:space="preserve">#F1A-JA</t>
        </is>
      </c>
      <c r="B44" s="9" t="inlineStr">
        <is>
          <t xml:space="preserve">Jack Aitken</t>
        </is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1" t="b">
        <v>0</v>
      </c>
      <c r="K44" s="12" t="n">
        <f>N44/8</f>
        <v>0</v>
      </c>
      <c r="L44" s="10" t="n">
        <f>COUNTIF(C44,TRUE)</f>
        <v>0</v>
      </c>
      <c r="M44" s="10" t="n">
        <f>COUNTIF(D44:J44,TRUE)</f>
        <v>0</v>
      </c>
      <c r="N44" s="10" t="n">
        <f>L44+M44</f>
        <v>0</v>
      </c>
    </row>
    <row r="45" ht="21" customHeight="1" outlineLevel="1">
      <c r="A45" s="10" t="inlineStr">
        <is>
          <t xml:space="preserve">#F1A-JD</t>
        </is>
      </c>
      <c r="B45" s="9" t="inlineStr">
        <is>
          <t xml:space="preserve">Jehan Daruvala</t>
        </is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1" t="b">
        <v>0</v>
      </c>
      <c r="K45" s="12" t="n">
        <f>N45/8</f>
        <v>0</v>
      </c>
      <c r="L45" s="10" t="n">
        <f>COUNTIF(C45,TRUE)</f>
        <v>0</v>
      </c>
      <c r="M45" s="10" t="n">
        <f>COUNTIF(D45:J45,TRUE)</f>
        <v>0</v>
      </c>
      <c r="N45" s="10" t="n">
        <f>L45+M45</f>
        <v>0</v>
      </c>
    </row>
    <row r="46" ht="21" customHeight="1" outlineLevel="1">
      <c r="A46" s="10" t="inlineStr">
        <is>
          <t xml:space="preserve">#F1A-LD</t>
        </is>
      </c>
      <c r="B46" s="9" t="inlineStr">
        <is>
          <t xml:space="preserve">Louis Delétraz</t>
        </is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1" t="b">
        <v>0</v>
      </c>
      <c r="K46" s="12" t="n">
        <f>N46/8</f>
        <v>0</v>
      </c>
      <c r="L46" s="10" t="n">
        <f>COUNTIF(C46,TRUE)</f>
        <v>0</v>
      </c>
      <c r="M46" s="10" t="n">
        <f>COUNTIF(D46:J46,TRUE)</f>
        <v>0</v>
      </c>
      <c r="N46" s="10" t="n">
        <f>L46+M46</f>
        <v>0</v>
      </c>
    </row>
    <row r="47" ht="21" customHeight="1" outlineLevel="1">
      <c r="A47" s="10" t="inlineStr">
        <is>
          <t xml:space="preserve">#F1A-LG</t>
        </is>
      </c>
      <c r="B47" s="9" t="inlineStr">
        <is>
          <t xml:space="preserve">Luca Ghiotto</t>
        </is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1" t="b">
        <v>0</v>
      </c>
      <c r="K47" s="12" t="n">
        <f>N47/8</f>
        <v>0</v>
      </c>
      <c r="L47" s="10" t="n">
        <f>COUNTIF(C47,TRUE)</f>
        <v>0</v>
      </c>
      <c r="M47" s="10" t="n">
        <f>COUNTIF(D47:J47,TRUE)</f>
        <v>0</v>
      </c>
      <c r="N47" s="10" t="n">
        <f>L47+M47</f>
        <v>0</v>
      </c>
    </row>
    <row r="48" ht="21" customHeight="1" outlineLevel="1">
      <c r="A48" s="10" t="inlineStr">
        <is>
          <t xml:space="preserve">#F1A-LU</t>
        </is>
      </c>
      <c r="B48" s="9" t="inlineStr">
        <is>
          <t xml:space="preserve">Christian Lundgaard</t>
        </is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1" t="b">
        <v>0</v>
      </c>
      <c r="K48" s="12" t="n">
        <f>N48/8</f>
        <v>0</v>
      </c>
      <c r="L48" s="10" t="n">
        <f>COUNTIF(C48,TRUE)</f>
        <v>0</v>
      </c>
      <c r="M48" s="10" t="n">
        <f>COUNTIF(D48:J48,TRUE)</f>
        <v>0</v>
      </c>
      <c r="N48" s="10" t="n">
        <f>L48+M48</f>
        <v>0</v>
      </c>
    </row>
    <row r="49" ht="21" customHeight="1" outlineLevel="1">
      <c r="A49" s="10" t="inlineStr">
        <is>
          <t xml:space="preserve">#F1A-MA</t>
        </is>
      </c>
      <c r="B49" s="9" t="inlineStr">
        <is>
          <t xml:space="preserve">Marcus Armstrong</t>
        </is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1" t="b">
        <v>0</v>
      </c>
      <c r="K49" s="12" t="n">
        <f>N49/8</f>
        <v>0</v>
      </c>
      <c r="L49" s="10" t="n">
        <f>COUNTIF(C49,TRUE)</f>
        <v>0</v>
      </c>
      <c r="M49" s="10" t="n">
        <f>COUNTIF(D49:J49,TRUE)</f>
        <v>0</v>
      </c>
      <c r="N49" s="10" t="n">
        <f>L49+M49</f>
        <v>0</v>
      </c>
    </row>
    <row r="50" ht="21" customHeight="1" outlineLevel="1">
      <c r="A50" s="10" t="inlineStr">
        <is>
          <t xml:space="preserve">#F1A-MC</t>
        </is>
      </c>
      <c r="B50" s="9" t="inlineStr">
        <is>
          <t xml:space="preserve">Mick Schumacher</t>
        </is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1" t="b">
        <v>0</v>
      </c>
      <c r="K50" s="12" t="n">
        <f>N50/8</f>
        <v>0</v>
      </c>
      <c r="L50" s="10" t="n">
        <f>COUNTIF(C50,TRUE)</f>
        <v>0</v>
      </c>
      <c r="M50" s="10" t="n">
        <f>COUNTIF(D50:J50,TRUE)</f>
        <v>0</v>
      </c>
      <c r="N50" s="10" t="n">
        <f>L50+M50</f>
        <v>0</v>
      </c>
    </row>
    <row r="51" ht="21" customHeight="1" outlineLevel="1">
      <c r="A51" s="10" t="inlineStr">
        <is>
          <t xml:space="preserve">#F1A-MS</t>
        </is>
      </c>
      <c r="B51" s="9" t="inlineStr">
        <is>
          <t xml:space="preserve">Marino Sato</t>
        </is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1" t="b">
        <v>0</v>
      </c>
      <c r="K51" s="12" t="n">
        <f>N51/8</f>
        <v>0</v>
      </c>
      <c r="L51" s="10" t="n">
        <f>COUNTIF(C51,TRUE)</f>
        <v>0</v>
      </c>
      <c r="M51" s="10" t="n">
        <f>COUNTIF(D51:J51,TRUE)</f>
        <v>0</v>
      </c>
      <c r="N51" s="10" t="n">
        <f>L51+M51</f>
        <v>0</v>
      </c>
    </row>
    <row r="52" ht="21" customHeight="1" outlineLevel="1">
      <c r="A52" s="10" t="inlineStr">
        <is>
          <t xml:space="preserve">#F1A-NM</t>
        </is>
      </c>
      <c r="B52" s="9" t="inlineStr">
        <is>
          <t xml:space="preserve">Nikita Mazepin</t>
        </is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1" t="b">
        <v>0</v>
      </c>
      <c r="K52" s="12" t="n">
        <f>N52/8</f>
        <v>0</v>
      </c>
      <c r="L52" s="10" t="n">
        <f>COUNTIF(C52,TRUE)</f>
        <v>0</v>
      </c>
      <c r="M52" s="10" t="n">
        <f>COUNTIF(D52:J52,TRUE)</f>
        <v>0</v>
      </c>
      <c r="N52" s="10" t="n">
        <f>L52+M52</f>
        <v>0</v>
      </c>
    </row>
    <row r="53" ht="21" customHeight="1" outlineLevel="1">
      <c r="A53" s="10" t="inlineStr">
        <is>
          <t xml:space="preserve">#F1A-PP</t>
        </is>
      </c>
      <c r="B53" s="9" t="inlineStr">
        <is>
          <t xml:space="preserve">Pedro Piquet</t>
        </is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1" t="b">
        <v>0</v>
      </c>
      <c r="K53" s="12" t="n">
        <f>N53/8</f>
        <v>0</v>
      </c>
      <c r="L53" s="10" t="n">
        <f>COUNTIF(C53,TRUE)</f>
        <v>0</v>
      </c>
      <c r="M53" s="10" t="n">
        <f>COUNTIF(D53:J53,TRUE)</f>
        <v>0</v>
      </c>
      <c r="N53" s="10" t="n">
        <f>L53+M53</f>
        <v>0</v>
      </c>
    </row>
    <row r="54" ht="21" customHeight="1" outlineLevel="1">
      <c r="A54" s="10" t="inlineStr">
        <is>
          <t xml:space="preserve">#F1A-RN</t>
        </is>
      </c>
      <c r="B54" s="9" t="inlineStr">
        <is>
          <t xml:space="preserve">Roy Nissany</t>
        </is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1" t="b">
        <v>0</v>
      </c>
      <c r="K54" s="12" t="n">
        <f>N54/8</f>
        <v>0</v>
      </c>
      <c r="L54" s="10" t="n">
        <f>COUNTIF(C54,TRUE)</f>
        <v>0</v>
      </c>
      <c r="M54" s="10" t="n">
        <f>COUNTIF(D54:J54,TRUE)</f>
        <v>0</v>
      </c>
      <c r="N54" s="10" t="n">
        <f>L54+M54</f>
        <v>0</v>
      </c>
    </row>
    <row r="55" ht="21" customHeight="1" outlineLevel="1">
      <c r="A55" s="10" t="inlineStr">
        <is>
          <t xml:space="preserve">#F1A-RS</t>
        </is>
      </c>
      <c r="B55" s="9" t="inlineStr">
        <is>
          <t xml:space="preserve">Robert Shwartzman</t>
        </is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1" t="b">
        <v>0</v>
      </c>
      <c r="K55" s="12" t="n">
        <f>N55/8</f>
        <v>0</v>
      </c>
      <c r="L55" s="10" t="n">
        <f>COUNTIF(C55,TRUE)</f>
        <v>0</v>
      </c>
      <c r="M55" s="10" t="n">
        <f>COUNTIF(D55:J55,TRUE)</f>
        <v>0</v>
      </c>
      <c r="N55" s="10" t="n">
        <f>L55+M55</f>
        <v>0</v>
      </c>
    </row>
    <row r="56" ht="21" customHeight="1" outlineLevel="1">
      <c r="A56" s="10" t="inlineStr">
        <is>
          <t xml:space="preserve">#F1A-SG</t>
        </is>
      </c>
      <c r="B56" s="9" t="inlineStr">
        <is>
          <t xml:space="preserve">Sean Gelael</t>
        </is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1" t="b">
        <v>0</v>
      </c>
      <c r="K56" s="12" t="n">
        <f>N56/8</f>
        <v>0</v>
      </c>
      <c r="L56" s="10" t="n">
        <f>COUNTIF(C56,TRUE)</f>
        <v>0</v>
      </c>
      <c r="M56" s="10" t="n">
        <f>COUNTIF(D56:J56,TRUE)</f>
        <v>0</v>
      </c>
      <c r="N56" s="10" t="n">
        <f>L56+M56</f>
        <v>0</v>
      </c>
    </row>
    <row r="57" ht="21" customHeight="1" outlineLevel="1">
      <c r="A57" s="10" t="inlineStr">
        <is>
          <t xml:space="preserve">#F1A-YT</t>
        </is>
      </c>
      <c r="B57" s="9" t="inlineStr">
        <is>
          <t xml:space="preserve">Yuki Tsunoda</t>
        </is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1" t="b">
        <v>0</v>
      </c>
      <c r="K57" s="12" t="n">
        <f>N57/8</f>
        <v>0</v>
      </c>
      <c r="L57" s="10" t="n">
        <f>COUNTIF(C57,TRUE)</f>
        <v>0</v>
      </c>
      <c r="M57" s="10" t="n">
        <f>COUNTIF(D57:J57,TRUE)</f>
        <v>0</v>
      </c>
      <c r="N57" s="10" t="n">
        <f>L57+M57</f>
        <v>0</v>
      </c>
    </row>
    <row r="58" ht="7" customHeight="1"/>
  </sheetData>
  <mergeCells count="4">
    <mergeCell ref="A1:K1"/>
    <mergeCell ref="A2:K2"/>
    <mergeCell ref="A3:K3"/>
    <mergeCell ref="A5:J5"/>
  </mergeCells>
  <dataValidations count="52">
    <dataValidation sqref="C6 D6 E6 F6 G6 H6 I6 J6"/>
    <dataValidation sqref="C7 D7 E7 F7 G7 H7 I7 J7"/>
    <dataValidation sqref="C8 D8 E8 F8 G8 H8 I8 J8"/>
    <dataValidation sqref="C9 D9 E9 F9 G9 H9 I9 J9"/>
    <dataValidation sqref="C10 D10 E10 F10 G10 H10 I10 J10"/>
    <dataValidation sqref="C11 D11 E11 F11 G11 H11 I11 J11"/>
    <dataValidation sqref="C12 D12 E12 F12 G12 H12 I12 J12"/>
    <dataValidation sqref="C13 D13 E13 F13 G13 H13 I13 J13"/>
    <dataValidation sqref="C14 D14 E14 F14 G14 H14 I14 J14"/>
    <dataValidation sqref="C15 D15 E15 F15 G15 H15 I15 J15"/>
    <dataValidation sqref="C16 D16 E16 F16 G16 H16 I16 J16"/>
    <dataValidation sqref="C17 D17 E17 F17 G17 H17 I17 J17"/>
    <dataValidation sqref="C18 D18 E18 F18 G18 H18 I18 J18"/>
    <dataValidation sqref="C19 D19 E19 F19 G19 H19 I19 J19"/>
    <dataValidation sqref="C20 D20 E20 F20 G20 H20 I20 J20"/>
    <dataValidation sqref="C21 D21 E21 F21 G21 H21 I21 J21"/>
    <dataValidation sqref="C22 D22 E22 F22 G22 H22 I22 J22"/>
    <dataValidation sqref="C23 D23 E23 F23 G23 H23 I23 J23"/>
    <dataValidation sqref="C24 D24 E24 F24 G24 H24 I24 J24"/>
    <dataValidation sqref="C25 D25 E25 F25 G25 H25 I25 J25"/>
    <dataValidation sqref="C26 D26 E26 F26 G26 H26 I26 J26"/>
    <dataValidation sqref="C27 D27 E27 F27 G27 H27 I27 J27"/>
    <dataValidation sqref="C28 D28 E28 F28 G28 H28 I28 J28"/>
    <dataValidation sqref="C29 D29 E29 F29 G29 H29 I29 J29"/>
    <dataValidation sqref="C30 D30 E30 F30 G30 H30 I30 J30"/>
    <dataValidation sqref="C31 D31 E31 F31 G31 H31 I31 J31"/>
    <dataValidation sqref="C32 D32 E32 F32 G32 H32 I32 J32"/>
    <dataValidation sqref="C33 D33 E33 F33 G33 H33 I33 J33"/>
    <dataValidation sqref="C34 D34 E34 F34 G34 H34 I34 J34"/>
    <dataValidation sqref="C35 D35 E35 F35 G35 H35 I35 J35"/>
    <dataValidation sqref="C36 D36 E36 F36 G36 H36 I36 J36"/>
    <dataValidation sqref="C37 D37 E37 F37 G37 H37 I37 J37"/>
    <dataValidation sqref="C38 D38 E38 F38 G38 H38 I38 J38"/>
    <dataValidation sqref="C39 D39 E39 F39 G39 H39 I39 J39"/>
    <dataValidation sqref="C40 D40 E40 F40 G40 H40 I40 J40"/>
    <dataValidation sqref="C41 D41 E41 F41 G41 H41 I41 J41"/>
    <dataValidation sqref="C42 D42 E42 F42 G42 H42 I42 J42"/>
    <dataValidation sqref="C43 D43 E43 F43 G43 H43 I43 J43"/>
    <dataValidation sqref="C44 D44 E44 F44 G44 H44 I44 J44"/>
    <dataValidation sqref="C45 D45 E45 F45 G45 H45 I45 J45"/>
    <dataValidation sqref="C46 D46 E46 F46 G46 H46 I46 J46"/>
    <dataValidation sqref="C47 D47 E47 F47 G47 H47 I47 J47"/>
    <dataValidation sqref="C48 D48 E48 F48 G48 H48 I48 J48"/>
    <dataValidation sqref="C49 D49 E49 F49 G49 H49 I49 J49"/>
    <dataValidation sqref="C50 D50 E50 F50 G50 H50 I50 J50"/>
    <dataValidation sqref="C51 D51 E51 F51 G51 H51 I51 J51"/>
    <dataValidation sqref="C52 D52 E52 F52 G52 H52 I52 J52"/>
    <dataValidation sqref="C53 D53 E53 F53 G53 H53 I53 J53"/>
    <dataValidation sqref="C54 D54 E54 F54 G54 H54 I54 J54"/>
    <dataValidation sqref="C55 D55 E55 F55 G55 H55 I55 J55"/>
    <dataValidation sqref="C56 D56 E56 F56 G56 H56 I56 J56"/>
    <dataValidation sqref="C57 D57 E57 F57 G57 H57 I57 J57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4" baseType="lpstr">
      <vt:lpstr>Aperçu</vt:lpstr>
      <vt:lpstr>Set de base</vt:lpstr>
      <vt:lpstr>Inserts</vt:lpstr>
      <vt:lpstr>Autographes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2026-10-25T13:49:11Z</dcterms:created>
  <dcterms:modified xsi:type="dcterms:W3CDTF">2026-10-25T13:49:11Z</dcterms:modified>
  <dc:title>Topps Chrome F1 2020</dc:title>
</cp:coreProperties>
</file>